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media/image1.jpeg" ContentType="image/jpeg"/>
  <Override PartName="/xl/media/image4.emf" ContentType="image/x-emf"/>
  <Override PartName="/xl/media/image9.jpeg" ContentType="image/jpeg"/>
  <Override PartName="/xl/media/image2.jpeg" ContentType="image/jpeg"/>
  <Override PartName="/xl/media/image23.jpeg" ContentType="image/jpeg"/>
  <Override PartName="/xl/media/image8.png" ContentType="image/png"/>
  <Override PartName="/xl/media/image3.jpeg" ContentType="image/jpeg"/>
  <Override PartName="/xl/media/image5.jpeg" ContentType="image/jpeg"/>
  <Override PartName="/xl/media/image6.jpeg" ContentType="image/jpeg"/>
  <Override PartName="/xl/media/image7.jpeg" ContentType="image/jpeg"/>
  <Override PartName="/xl/media/image10.jpeg" ContentType="image/jpeg"/>
  <Override PartName="/xl/media/image11.jpeg" ContentType="image/jpeg"/>
  <Override PartName="/xl/media/image12.jpeg" ContentType="image/jpeg"/>
  <Override PartName="/xl/media/image13.jpeg" ContentType="image/jpeg"/>
  <Override PartName="/xl/media/image14.jpeg" ContentType="image/jpeg"/>
  <Override PartName="/xl/media/image15.jpeg" ContentType="image/jpeg"/>
  <Override PartName="/xl/media/image16.jpeg" ContentType="image/jpeg"/>
  <Override PartName="/xl/media/image17.jpeg" ContentType="image/jpeg"/>
  <Override PartName="/xl/media/image18.jpeg" ContentType="image/jpeg"/>
  <Override PartName="/xl/media/image19.jpeg" ContentType="image/jpeg"/>
  <Override PartName="/xl/media/image20.jpeg" ContentType="image/jpeg"/>
  <Override PartName="/xl/media/image21.jpeg" ContentType="image/jpeg"/>
  <Override PartName="/xl/media/image22.jpeg" ContentType="image/jpeg"/>
  <Override PartName="/xl/media/image24.jpeg" ContentType="image/jpeg"/>
  <Override PartName="/xl/media/image25.jpeg" ContentType="image/jpeg"/>
  <Override PartName="/xl/media/image26.jpeg" ContentType="image/jpeg"/>
  <Override PartName="/xl/media/image27.jpeg" ContentType="image/jpeg"/>
  <Override PartName="/xl/media/image28.jpeg" ContentType="image/jpeg"/>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10.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_rels/drawing1.xml.rels" ContentType="application/vnd.openxmlformats-package.relationships+xml"/>
  <Override PartName="/xl/drawings/_rels/drawing10.xml.rels" ContentType="application/vnd.openxmlformats-package.relationships+xml"/>
  <Override PartName="/xl/drawings/_rels/drawing6.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comments2.xml" ContentType="application/vnd.openxmlformats-officedocument.spreadsheetml.comments+xml"/>
  <Override PartName="/xl/comments6.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otice" sheetId="1" state="visible" r:id="rId2"/>
    <sheet name="Inscription" sheetId="2" state="visible" r:id="rId3"/>
    <sheet name="Vie scolaire" sheetId="3" state="visible" r:id="rId4"/>
    <sheet name="Self-Internat" sheetId="4" state="visible" r:id="rId5"/>
    <sheet name="Infirmerie" sheetId="5" state="visible" r:id="rId6"/>
    <sheet name="Fiche iode" sheetId="6" state="visible" r:id="rId7"/>
    <sheet name="EPI" sheetId="7" state="visible" r:id="rId8"/>
    <sheet name="Sport - UNSS" sheetId="8" state="visible" r:id="rId9"/>
    <sheet name="MDL" sheetId="9" state="visible" r:id="rId10"/>
    <sheet name="Informations" sheetId="10" state="visible" r:id="rId11"/>
    <sheet name="Base" sheetId="11" state="hidden" r:id="rId12"/>
  </sheets>
  <definedNames>
    <definedName function="false" hidden="false" localSheetId="6" name="_xlnm.Print_Area" vbProcedure="false">EPI!$A$1:$K$4</definedName>
    <definedName function="false" hidden="false" localSheetId="5" name="_xlnm.Print_Area" vbProcedure="false">'Fiche iode'!$A$1:$K$25</definedName>
    <definedName function="false" hidden="false" localSheetId="0" name="_xlnm.Print_Area" vbProcedure="false">Notice!$A$1:$K$48</definedName>
  </definedName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A14" authorId="0">
      <text>
        <r>
          <rPr>
            <b val="true"/>
            <sz val="11"/>
            <color rgb="FF00000A"/>
            <rFont val="Arial"/>
            <family val="0"/>
          </rPr>
          <t xml:space="preserve">Ctrl + clic</t>
        </r>
        <r>
          <rPr>
            <sz val="11"/>
            <color rgb="FF00000A"/>
            <rFont val="Arial"/>
            <family val="0"/>
          </rPr>
          <t xml:space="preserve">  pour avoir plus d’informations sur les régimes et les tarifs.</t>
        </r>
      </text>
    </comment>
  </commentList>
</comments>
</file>

<file path=xl/comments6.xml><?xml version="1.0" encoding="utf-8"?>
<comments xmlns="http://schemas.openxmlformats.org/spreadsheetml/2006/main" xmlns:xdr="http://schemas.openxmlformats.org/drawingml/2006/spreadsheetDrawing">
  <authors>
    <author> </author>
  </authors>
  <commentList>
    <comment ref="A6" authorId="0">
      <text>
        <r>
          <rPr>
            <b val="true"/>
            <sz val="11"/>
            <color rgb="FF00000A"/>
            <rFont val="Arial"/>
            <family val="0"/>
          </rPr>
          <t xml:space="preserve">Ctrl+clic
pour plus d’informations</t>
        </r>
      </text>
    </comment>
  </commentList>
</comments>
</file>

<file path=xl/sharedStrings.xml><?xml version="1.0" encoding="utf-8"?>
<sst xmlns="http://schemas.openxmlformats.org/spreadsheetml/2006/main" count="1085" uniqueCount="609">
  <si>
    <t xml:space="preserve">V8.22</t>
  </si>
  <si>
    <t xml:space="preserve">Notice d'utilisation</t>
  </si>
  <si>
    <t xml:space="preserve">Année</t>
  </si>
  <si>
    <r>
      <rPr>
        <sz val="12"/>
        <color rgb="FF000000"/>
        <rFont val="Arial"/>
        <family val="0"/>
      </rPr>
      <t xml:space="preserve">Pour compléter ce fichier, l'utilisation du logiciel</t>
    </r>
    <r>
      <rPr>
        <b val="true"/>
        <sz val="12"/>
        <color rgb="FF000000"/>
        <rFont val="Arial"/>
        <family val="0"/>
      </rPr>
      <t xml:space="preserve"> LibreOffice (gratuit)</t>
    </r>
    <r>
      <rPr>
        <sz val="12"/>
        <color rgb="FF000000"/>
        <rFont val="Arial"/>
        <family val="2"/>
      </rPr>
      <t xml:space="preserve"> est recommandée.</t>
    </r>
  </si>
  <si>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Retour du dossier d'inscription</t>
    </r>
  </si>
  <si>
    <t xml:space="preserve">Le dossier d’inscription doit obligatoirement être remis au lycée. </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</si>
  <si>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Préparation du dossier</t>
    </r>
  </si>
  <si>
    <t xml:space="preserve">1 -</t>
  </si>
  <si>
    <t xml:space="preserve">Commencez par « Enregistrer sous » le fichier, puis renommez-le en y ajoutant vos nom et prénom comme suit :</t>
  </si>
  <si>
    <t xml:space="preserve">Nom.Prénom.Dossier_inscription_Vx.x.ods</t>
  </si>
  <si>
    <t xml:space="preserve">2 -</t>
  </si>
  <si>
    <t xml:space="preserve">Photo d’identité : cet onglet n'est pas protégé, vous pouvez y insérer votre photo, et la formater aux dimensions demandées (4cm x 3cm) de manière à ce qu'elle entre dans le cadre ci-contre. </t>
  </si>
  <si>
    <t xml:space="preserve">Vous pourrez ensuite la copier et la coller dans les onglets à compléter, dans   la case grisée située en haut à droite de chacun d’entre eux. </t>
  </si>
  <si>
    <t xml:space="preserve">Si vous n’y parvenez pas, pas d’inquiétude, 
nous nous en occuperons lors du dépôt de votre dossier au lycée.</t>
  </si>
  <si>
    <t xml:space="preserve">3 -</t>
  </si>
  <si>
    <r>
      <rPr>
        <sz val="11"/>
        <color rgb="FF000000"/>
        <rFont val="Arial"/>
        <family val="2"/>
      </rPr>
      <t xml:space="preserve">Complétez ensuite le fichier, </t>
    </r>
    <r>
      <rPr>
        <b val="true"/>
        <sz val="11"/>
        <color rgb="FF000000"/>
        <rFont val="Arial"/>
        <family val="2"/>
      </rPr>
      <t xml:space="preserve">en commençant obligatoirement par l'onglet "Inscription", en y indiquant la structure d’accueil, puis toutes les autres informations demandées</t>
    </r>
    <r>
      <rPr>
        <sz val="11"/>
        <color rgb="FF000000"/>
        <rFont val="Arial"/>
        <family val="2"/>
      </rPr>
      <t xml:space="preserve">. </t>
    </r>
  </si>
  <si>
    <t xml:space="preserve">Poursuivez en complétant les autres onglets.</t>
  </si>
  <si>
    <t xml:space="preserve">Dans chaque onglet, pensez à signer numériquement la fiche, en indiquant vos nom et prénom dans la ou les cases de signature.</t>
  </si>
  <si>
    <t xml:space="preserve">Enregistrez le fichier, puis selon votre cas, envoyez-le par courriel au lycée à l’adresse suivante : vie-scolaire.0350030t@ac-rennes.fr avec les documents scannés.</t>
  </si>
  <si>
    <t xml:space="preserve">Ou bien enregistrez-le sur une clé USB, puis prenez rendez-vous avec la vie scolaire (02.99.27.82.82 tapez 2 vie scolaire), et apportez-la lors du dépôt dossier d’inscription, avec les documents demandés.</t>
  </si>
  <si>
    <t xml:space="preserve">Cochez les cases ci-dessous afin de vérifier que tout à bien été complété.</t>
  </si>
  <si>
    <t xml:space="preserve">Inscription</t>
  </si>
  <si>
    <t xml:space="preserve">_</t>
  </si>
  <si>
    <t xml:space="preserve">Vie Scolaire</t>
  </si>
  <si>
    <t xml:space="preserve">Infirmerie</t>
  </si>
  <si>
    <t xml:space="preserve">Fiche iode</t>
  </si>
  <si>
    <t xml:space="preserve">Information et EPI</t>
  </si>
  <si>
    <t xml:space="preserve">4 -</t>
  </si>
  <si>
    <t xml:space="preserve">Documents à fournir lors de l’envoi, ou du dépôt du dossier d’inscription au lycée :</t>
  </si>
  <si>
    <t xml:space="preserve">Scan ou Photocopie du livret de famille.</t>
  </si>
  <si>
    <t xml:space="preserve">Scan ou Photocopie des vaccinations du carnet de santé, seulement pour les 
Élèves du lycée professionnel.</t>
  </si>
  <si>
    <t xml:space="preserve">Un RIB du responsable financier de l’élève.</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</si>
  <si>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Conservation du dossier</t>
    </r>
  </si>
  <si>
    <t xml:space="preserve">Vous pourrez réutiliser ce fichier pour la réinscription de votre enfant l'année prochaine, il vous suffira seulement de le mettre à jour, et de le rapporter suivant le planning qui vous sera communiqué sur le site du lycée à la fin de l’année scolaire.</t>
  </si>
  <si>
    <t xml:space="preserve">*</t>
  </si>
  <si>
    <t xml:space="preserve">1 - Choisissez la structure d’accueil</t>
  </si>
  <si>
    <t xml:space="preserve">Année </t>
  </si>
  <si>
    <t xml:space="preserve">Complétez les cases colorées</t>
  </si>
  <si>
    <t xml:space="preserve">Nom :</t>
  </si>
  <si>
    <t xml:space="preserve">Prénoms :</t>
  </si>
  <si>
    <t xml:space="preserve">Classe :</t>
  </si>
  <si>
    <t xml:space="preserve">2 - Complétez la classe</t>
  </si>
  <si>
    <t xml:space="preserve">Sexe :</t>
  </si>
  <si>
    <t xml:space="preserve">?</t>
  </si>
  <si>
    <t xml:space="preserve">Nationalité :</t>
  </si>
  <si>
    <t xml:space="preserve">Né·e le :</t>
  </si>
  <si>
    <t xml:space="preserve">à (ville) :</t>
  </si>
  <si>
    <t xml:space="preserve">pays :</t>
  </si>
  <si>
    <t xml:space="preserve">Adresse :</t>
  </si>
  <si>
    <t xml:space="preserve">CP :</t>
  </si>
  <si>
    <t xml:space="preserve">Ville :</t>
  </si>
  <si>
    <t xml:space="preserve">Portable élève :</t>
  </si>
  <si>
    <t xml:space="preserve">Courriel élève (obligatoire) :</t>
  </si>
  <si>
    <t xml:space="preserve">@</t>
  </si>
  <si>
    <t xml:space="preserve">Régime souhaité :</t>
  </si>
  <si>
    <t xml:space="preserve">à compléter obligatoirement</t>
  </si>
  <si>
    <t xml:space="preserve">Enseignements des langues vivantes : </t>
  </si>
  <si>
    <t xml:space="preserve">LV-A :</t>
  </si>
  <si>
    <t xml:space="preserve">Anglais</t>
  </si>
  <si>
    <t xml:space="preserve">ANNÉE SCOLAIRE PRÉCÉDENTE : </t>
  </si>
  <si>
    <t xml:space="preserve">Nom de l’établissement scolaire :</t>
  </si>
  <si>
    <t xml:space="preserve">Ville :</t>
  </si>
  <si>
    <t xml:space="preserve">Établissement :</t>
  </si>
  <si>
    <r>
      <rPr>
        <sz val="12"/>
        <color rgb="FF000000"/>
        <rFont val="Wingdings"/>
        <family val="0"/>
        <charset val="2"/>
      </rPr>
      <t xml:space="preserve"></t>
    </r>
    <r>
      <rPr>
        <sz val="12"/>
        <color rgb="FF000000"/>
        <rFont val="Arial"/>
        <family val="0"/>
      </rPr>
      <t xml:space="preserve"> :</t>
    </r>
  </si>
  <si>
    <t xml:space="preserve">Académie :</t>
  </si>
  <si>
    <t xml:space="preserve">Boursier :</t>
  </si>
  <si>
    <t xml:space="preserve">Spécialité :</t>
  </si>
  <si>
    <t xml:space="preserve">Options langues vivantes : LV-A :</t>
  </si>
  <si>
    <t xml:space="preserve">LV-B :</t>
  </si>
  <si>
    <t xml:space="preserve">Autres options :</t>
  </si>
  <si>
    <t xml:space="preserve">Section sport : </t>
  </si>
  <si>
    <t xml:space="preserve"> Public UPE2A : </t>
  </si>
  <si>
    <t xml:space="preserve">Classe :</t>
  </si>
  <si>
    <t xml:space="preserve">Section :</t>
  </si>
  <si>
    <r>
      <rPr>
        <sz val="11.5"/>
        <color rgb="FF000000"/>
        <rFont val="Arial"/>
        <family val="0"/>
      </rPr>
      <t xml:space="preserve">Date de la 1</t>
    </r>
    <r>
      <rPr>
        <vertAlign val="superscript"/>
        <sz val="11.5"/>
        <color rgb="FF000000"/>
        <rFont val="Arial"/>
        <family val="0"/>
      </rPr>
      <t xml:space="preserve">ère</t>
    </r>
    <r>
      <rPr>
        <vertAlign val="superscript"/>
        <sz val="8"/>
        <color rgb="FF000000"/>
        <rFont val="Arial"/>
        <family val="0"/>
      </rPr>
      <t xml:space="preserve"> </t>
    </r>
    <r>
      <rPr>
        <sz val="11.5"/>
        <color rgb="FF000000"/>
        <rFont val="Arial"/>
        <family val="0"/>
      </rPr>
      <t xml:space="preserve">inscription scolaire en France :</t>
    </r>
  </si>
  <si>
    <t xml:space="preserve">Niveau atteint en langue française :</t>
  </si>
  <si>
    <t xml:space="preserve">RESPONSABLES LÉGAUX ET FINANCIERS</t>
  </si>
  <si>
    <r>
      <rPr>
        <b val="true"/>
        <sz val="10"/>
        <color rgb="FF000000"/>
        <rFont val="Arial"/>
        <family val="0"/>
      </rPr>
      <t xml:space="preserve">Coordonnées des RESPONSABLES LÉGAUX :</t>
    </r>
    <r>
      <rPr>
        <sz val="10"/>
        <color rgb="FF000000"/>
        <rFont val="Arial"/>
        <family val="0"/>
      </rPr>
      <t xml:space="preserve"> 
Conformément à la circulaire n° 2006-137 du 25 août 2006, afin de transmettre les renseignements concernant la scolarité de leur enfant aux parents séparés, </t>
    </r>
    <r>
      <rPr>
        <b val="true"/>
        <u val="single"/>
        <sz val="10"/>
        <color rgb="FF000000"/>
        <rFont val="Arial"/>
        <family val="0"/>
      </rPr>
      <t xml:space="preserve">il est nécessaire de mentionner l’adresse du parent chez lequel l’enfant ne réside pas</t>
    </r>
    <r>
      <rPr>
        <sz val="10"/>
        <color rgb="FF000000"/>
        <rFont val="Arial"/>
        <family val="0"/>
      </rPr>
      <t xml:space="preserve">, sauf si celui-ci n’est plus titulaire de l’autorité parentale (fournir copie de l’acte de jugement).</t>
    </r>
  </si>
  <si>
    <t xml:space="preserve">RESPONSABLE LÉGAL·E  ET FINANCIER 1 (paie les frais scolaires et perçoit les bourses) :</t>
  </si>
  <si>
    <t xml:space="preserve">Prénom :</t>
  </si>
  <si>
    <t xml:space="preserve">Parenté :</t>
  </si>
  <si>
    <t xml:space="preserve">Précisez si nécessaire :</t>
  </si>
  <si>
    <t xml:space="preserve">Autorité parentale :</t>
  </si>
  <si>
    <t xml:space="preserve">Garde alternée :</t>
  </si>
  <si>
    <t xml:space="preserve">En cas de garde séparée fournir une copie du jugement précisant les dispositions relatives à la résidence de l’enfant et au versement de la pension alimentaire. </t>
  </si>
  <si>
    <r>
      <rPr>
        <sz val="11"/>
        <color rgb="FF000000"/>
        <rFont val="Wingdings"/>
        <family val="0"/>
        <charset val="2"/>
      </rPr>
      <t xml:space="preserve"></t>
    </r>
    <r>
      <rPr>
        <sz val="11"/>
        <color rgb="FF000000"/>
        <rFont val="Arial"/>
        <family val="0"/>
      </rPr>
      <t xml:space="preserve">Domicile : </t>
    </r>
  </si>
  <si>
    <r>
      <rPr>
        <sz val="12"/>
        <color rgb="FF000000"/>
        <rFont val="Wingdings"/>
        <family val="0"/>
        <charset val="2"/>
      </rPr>
      <t xml:space="preserve"></t>
    </r>
    <r>
      <rPr>
        <sz val="11"/>
        <color rgb="FF000000"/>
        <rFont val="Arial"/>
        <family val="0"/>
      </rPr>
      <t xml:space="preserve">Portable : </t>
    </r>
  </si>
  <si>
    <r>
      <rPr>
        <sz val="12"/>
        <color rgb="FF000000"/>
        <rFont val="Wingdings"/>
        <family val="0"/>
        <charset val="2"/>
      </rPr>
      <t xml:space="preserve"></t>
    </r>
    <r>
      <rPr>
        <sz val="11"/>
        <color rgb="FF000000"/>
        <rFont val="Arial"/>
        <family val="0"/>
      </rPr>
      <t xml:space="preserve">Travail :</t>
    </r>
    <r>
      <rPr>
        <sz val="10"/>
        <color rgb="FF000000"/>
        <rFont val="Arial"/>
        <family val="0"/>
      </rPr>
      <t xml:space="preserve"> </t>
    </r>
  </si>
  <si>
    <t xml:space="preserve">Courriel :</t>
  </si>
  <si>
    <t xml:space="preserve">Cette adresse mail est nécessaire pour recevoir les informations du lycée (absences, réception des bulletins, accès aux télé-services…). </t>
  </si>
  <si>
    <t xml:space="preserve">La communication lycée / représentants légaux s’effectue essentiellement par mail, ou sms, ou par pronote (absences, bulletins de notes, orientation…). Si vous ne souhaitez pas être contacté par l’un de ces outils, merci d’en informer le secrétariat de scolarité. </t>
  </si>
  <si>
    <t xml:space="preserve">Activité :</t>
  </si>
  <si>
    <t xml:space="preserve">Précisez si autre :</t>
  </si>
  <si>
    <t xml:space="preserve">Profession :</t>
  </si>
  <si>
    <t xml:space="preserve">RESPONSABLE LÉGAL·E  2 (n’est pas le responsable financier) :</t>
  </si>
  <si>
    <t xml:space="preserve">AUTRE PERSONNE À CONTACTER : </t>
  </si>
  <si>
    <t xml:space="preserve">Précisez  :</t>
  </si>
  <si>
    <r>
      <rPr>
        <sz val="12"/>
        <color rgb="FF000000"/>
        <rFont val="Wingdings"/>
        <family val="0"/>
        <charset val="2"/>
      </rPr>
      <t xml:space="preserve"></t>
    </r>
    <r>
      <rPr>
        <sz val="11"/>
        <color rgb="FF000000"/>
        <rFont val="Arial"/>
        <family val="0"/>
      </rPr>
      <t xml:space="preserve">Travail : </t>
    </r>
  </si>
  <si>
    <t xml:space="preserve">Je soussigné</t>
  </si>
  <si>
    <t xml:space="preserve">de la classe de :</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</si>
  <si>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Accusé de réception – Règlements, intérieur et internat, de l'établissement </t>
    </r>
  </si>
  <si>
    <t xml:space="preserve">(Au titre de l’année scolaire</t>
  </si>
  <si>
    <t xml:space="preserve">Le règlement intérieur est à consulter sur le site de l’établissement (http://lyceepmf.fr).</t>
  </si>
  <si>
    <t xml:space="preserve">Si vous souhaitez une version papier, le règlement intérieur vous sera remis sur demande le jour de l’inscription.</t>
  </si>
  <si>
    <t xml:space="preserve">déclare avoir pris connaissance du Règlement Intérieur de l’établissement, de l’internat et des ateliers </t>
  </si>
  <si>
    <t xml:space="preserve">Fait à </t>
  </si>
  <si>
    <t xml:space="preserve">à compléter</t>
  </si>
  <si>
    <t xml:space="preserve">le </t>
  </si>
  <si>
    <r>
      <rPr>
        <sz val="9"/>
        <color rgb="FF000000"/>
        <rFont val="Arial"/>
        <family val="1"/>
      </rPr>
      <t xml:space="preserve">Signature du responsable légal
délivrant cette autorisation
</t>
    </r>
    <r>
      <rPr>
        <sz val="9"/>
        <color rgb="FF999999"/>
        <rFont val="Arial"/>
        <family val="1"/>
      </rPr>
      <t xml:space="preserve">(Indiquez vos nom et prénom pour valider la signature)
</t>
    </r>
    <r>
      <rPr>
        <sz val="9"/>
        <color rgb="FF000000"/>
        <rFont val="Arial"/>
        <family val="1"/>
      </rPr>
      <t xml:space="preserve">
</t>
    </r>
  </si>
  <si>
    <r>
      <rPr>
        <sz val="9"/>
        <color rgb="FF000000"/>
        <rFont val="Arial"/>
        <family val="1"/>
      </rPr>
      <t xml:space="preserve">Signature de l’élève
s’engageant à respecter le règlement intérieur
</t>
    </r>
    <r>
      <rPr>
        <sz val="9"/>
        <color rgb="FF999999"/>
        <rFont val="Arial"/>
        <family val="0"/>
      </rPr>
      <t xml:space="preserve">(Indiquez vos nom et prénom pour valider la signature)
</t>
    </r>
    <r>
      <rPr>
        <sz val="9"/>
        <color rgb="FF000000"/>
        <rFont val="Arial"/>
        <family val="1"/>
      </rPr>
      <t xml:space="preserve">
</t>
    </r>
  </si>
  <si>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Charte du bon usage de l’internet et des réseaux</t>
    </r>
  </si>
  <si>
    <t xml:space="preserve">déclare avoir pris connaissance de la charte du bon usage de l’internet et des réseaux</t>
  </si>
  <si>
    <r>
      <rPr>
        <sz val="9"/>
        <color rgb="FF000000"/>
        <rFont val="Arial"/>
        <family val="1"/>
      </rPr>
      <t xml:space="preserve">Signature du responsable légal
</t>
    </r>
    <r>
      <rPr>
        <sz val="9"/>
        <color rgb="FF999999"/>
        <rFont val="Arial"/>
        <family val="0"/>
      </rPr>
      <t xml:space="preserve">(Indiquez vos nom et prénom pour valider la signature)
</t>
    </r>
    <r>
      <rPr>
        <sz val="9"/>
        <color rgb="FF000000"/>
        <rFont val="Arial"/>
        <family val="1"/>
      </rPr>
      <t xml:space="preserve">
</t>
    </r>
  </si>
  <si>
    <r>
      <rPr>
        <sz val="9"/>
        <color rgb="FF000000"/>
        <rFont val="Arial"/>
        <family val="1"/>
      </rPr>
      <t xml:space="preserve">Signature de l’élève
s’engageant à respecter la charte
</t>
    </r>
    <r>
      <rPr>
        <sz val="9"/>
        <color rgb="FF999999"/>
        <rFont val="Arial"/>
        <family val="0"/>
      </rPr>
      <t xml:space="preserve">(Indiquez vos nom et prénom pour valider la signature)
</t>
    </r>
    <r>
      <rPr>
        <sz val="9"/>
        <color rgb="FF000000"/>
        <rFont val="Arial"/>
        <family val="1"/>
      </rPr>
      <t xml:space="preserve">
</t>
    </r>
  </si>
  <si>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Autorisation du droit à l’image</t>
    </r>
  </si>
  <si>
    <t xml:space="preserve">Les images seront utilisées pour illustrer :</t>
  </si>
  <si>
    <r>
      <rPr>
        <sz val="9"/>
        <color rgb="FF000000"/>
        <rFont val="Arial"/>
        <family val="1"/>
      </rPr>
      <t xml:space="preserve">Signature du responsable légal délivrant cette autorisation
</t>
    </r>
    <r>
      <rPr>
        <sz val="9"/>
        <color rgb="FF999999"/>
        <rFont val="Arial"/>
        <family val="0"/>
      </rPr>
      <t xml:space="preserve">(Indiquez vos nom et prénom pour valider la signature)</t>
    </r>
  </si>
  <si>
    <r>
      <rPr>
        <sz val="12"/>
        <color rgb="FF000000"/>
        <rFont val="Arial"/>
        <family val="2"/>
      </rPr>
      <t xml:space="preserve">
</t>
    </r>
    <r>
      <rPr>
        <sz val="12"/>
        <color rgb="FF000000"/>
        <rFont val="Wingdings"/>
        <family val="0"/>
        <charset val="2"/>
      </rPr>
      <t xml:space="preserve">w</t>
    </r>
    <r>
      <rPr>
        <sz val="12"/>
        <color rgb="FF000000"/>
        <rFont val="Arial"/>
        <family val="2"/>
      </rPr>
      <t xml:space="preserve"> les sites académiques (www.ac-rennes.fr) ;
</t>
    </r>
    <r>
      <rPr>
        <sz val="12"/>
        <color rgb="FF000000"/>
        <rFont val="Wingdings"/>
        <family val="0"/>
        <charset val="2"/>
      </rPr>
      <t xml:space="preserve">w</t>
    </r>
    <r>
      <rPr>
        <sz val="12"/>
        <color rgb="FF000000"/>
        <rFont val="Arial"/>
        <family val="2"/>
      </rPr>
      <t xml:space="preserve"> le site du lycée (lyceepmf.fr) ;
</t>
    </r>
    <r>
      <rPr>
        <sz val="12"/>
        <color rgb="FF000000"/>
        <rFont val="Wingdings"/>
        <family val="0"/>
        <charset val="2"/>
      </rPr>
      <t xml:space="preserve">w</t>
    </r>
    <r>
      <rPr>
        <sz val="12"/>
        <color rgb="FF000000"/>
        <rFont val="Arial"/>
        <family val="2"/>
      </rPr>
      <t xml:space="preserve"> et les publications internes.</t>
    </r>
  </si>
  <si>
    <t xml:space="preserve">Fiche vie scolaire</t>
  </si>
  <si>
    <r>
      <rPr>
        <b val="true"/>
        <sz val="12"/>
        <color rgb="FF000000"/>
        <rFont val="Arial"/>
        <family val="0"/>
      </rPr>
      <t xml:space="preserve">ANNÉE SCOLAIRE EN COURS : </t>
    </r>
    <r>
      <rPr>
        <sz val="12"/>
        <color rgb="FF000000"/>
        <rFont val="Arial"/>
        <family val="0"/>
      </rPr>
      <t xml:space="preserve">Régime souhaité :</t>
    </r>
  </si>
  <si>
    <t xml:space="preserve">IDENTITÉ DE L’ÉLÈVE : </t>
  </si>
  <si>
    <t xml:space="preserve">à :</t>
  </si>
  <si>
    <t xml:space="preserve">Courriel élève :</t>
  </si>
  <si>
    <t xml:space="preserve">Adresse de l’élève s’il n’habite pas au domicile des parents durant la semaine :</t>
  </si>
  <si>
    <t xml:space="preserve">BOURSIER : </t>
  </si>
  <si>
    <t xml:space="preserve">Années scolaires</t>
  </si>
  <si>
    <t xml:space="preserve">Classe</t>
  </si>
  <si>
    <t xml:space="preserve">Nom et ville de l’établissement scolaire</t>
  </si>
  <si>
    <t xml:space="preserve">CP</t>
  </si>
  <si>
    <t xml:space="preserve">RESPONSABLE LÉGAL·E  1 :</t>
  </si>
  <si>
    <t xml:space="preserve">RESPONSABLE LÉGAL·E  2 :</t>
  </si>
  <si>
    <t xml:space="preserve">AUTRES PERSONNES À CONTACTER EN CAS D’URGENCE : </t>
  </si>
  <si>
    <t xml:space="preserve">Nom Prénom</t>
  </si>
  <si>
    <t xml:space="preserve">Lien de parenté</t>
  </si>
  <si>
    <r>
      <rPr>
        <sz val="12"/>
        <color rgb="FF000000"/>
        <rFont val="Wingdings"/>
        <family val="0"/>
        <charset val="2"/>
      </rPr>
      <t xml:space="preserve"></t>
    </r>
    <r>
      <rPr>
        <sz val="12"/>
        <color rgb="FF000000"/>
        <rFont val="Arial"/>
        <family val="0"/>
      </rPr>
      <t xml:space="preserve">Domicile</t>
    </r>
  </si>
  <si>
    <r>
      <rPr>
        <sz val="12"/>
        <color rgb="FF000000"/>
        <rFont val="Wingdings"/>
        <family val="0"/>
        <charset val="2"/>
      </rPr>
      <t xml:space="preserve"></t>
    </r>
    <r>
      <rPr>
        <sz val="12"/>
        <color rgb="FF000000"/>
        <rFont val="Arial"/>
        <family val="0"/>
      </rPr>
      <t xml:space="preserve">Portable</t>
    </r>
  </si>
  <si>
    <t xml:space="preserve">En cas de suivi éducatif, précisez l’organisme, le nom de la personne et le service à contacter :</t>
  </si>
  <si>
    <t xml:space="preserve">Organisme</t>
  </si>
  <si>
    <r>
      <rPr>
        <sz val="12"/>
        <color rgb="FF000000"/>
        <rFont val="Wingdings"/>
        <family val="0"/>
        <charset val="2"/>
      </rPr>
      <t xml:space="preserve"></t>
    </r>
    <r>
      <rPr>
        <sz val="12"/>
        <color rgb="FF000000"/>
        <rFont val="Arial"/>
        <family val="0"/>
      </rPr>
      <t xml:space="preserve">Travail</t>
    </r>
  </si>
  <si>
    <t xml:space="preserve">FRÈRES ET SŒURS :</t>
  </si>
  <si>
    <t xml:space="preserve">Date de naissance</t>
  </si>
  <si>
    <t xml:space="preserve">Établissement fréquenté ou employeur</t>
  </si>
  <si>
    <r>
      <rPr>
        <sz val="12"/>
        <color rgb="FF000000"/>
        <rFont val="Wingdings"/>
        <family val="0"/>
        <charset val="2"/>
      </rPr>
      <t xml:space="preserve"></t>
    </r>
    <r>
      <rPr>
        <sz val="12"/>
        <color rgb="FF000000"/>
        <rFont val="Arial"/>
        <family val="0"/>
      </rPr>
      <t xml:space="preserve">Domicile : </t>
    </r>
  </si>
  <si>
    <t xml:space="preserve">SORTIES SCOLAIRES                        (année scolaire</t>
  </si>
  <si>
    <t xml:space="preserve">J’autorise mon enfant à participer aux sorties proposées dans le cadre des cours (visite de chantiers, d’usines, lieux de</t>
  </si>
  <si>
    <t xml:space="preserve">relevés, expositions, piscine, …) quelque soit le mode de locomotion utilisé (y compris par ses propres moyens) :</t>
  </si>
  <si>
    <t xml:space="preserve">ASSURANCE (Obligatoire pour les sorties scolaires) :</t>
  </si>
  <si>
    <t xml:space="preserve">L’élève est-il couvert par une assurance responsabilité civile :</t>
  </si>
  <si>
    <t xml:space="preserve">Nom de la compagnie d’assurance :</t>
  </si>
  <si>
    <t xml:space="preserve">N° de contrat :</t>
  </si>
  <si>
    <r>
      <rPr>
        <b val="true"/>
        <sz val="12"/>
        <color rgb="FF000000"/>
        <rFont val="Arial"/>
        <family val="0"/>
      </rPr>
      <t xml:space="preserve">POUR LA CLASSE DE 3</t>
    </r>
    <r>
      <rPr>
        <b val="true"/>
        <vertAlign val="superscript"/>
        <sz val="12"/>
        <color rgb="FF000000"/>
        <rFont val="Arial"/>
        <family val="0"/>
      </rPr>
      <t xml:space="preserve">ème</t>
    </r>
    <r>
      <rPr>
        <b val="true"/>
        <sz val="12"/>
        <color rgb="FF000000"/>
        <rFont val="Arial"/>
        <family val="0"/>
      </rPr>
      <t xml:space="preserve"> Prépa-Métiers (Préparatoire à l’enseignement Professionnel) :</t>
    </r>
  </si>
  <si>
    <t xml:space="preserve">En cas d’absence de professeur, j’autorise mon enfant à quitter l’établissement à l’issue de la dernière heure de cours </t>
  </si>
  <si>
    <t xml:space="preserve">assurées l’après-midi :</t>
  </si>
  <si>
    <t xml:space="preserve">Les sorties sur le temps du midi sont interdites si l’élève est DP.</t>
  </si>
  <si>
    <t xml:space="preserve">POUR LES ÉLÈVES MINEURS DES AUTRES CLASSES :</t>
  </si>
  <si>
    <t xml:space="preserve">En cas d’absence de professeur ou selon l’emploi du temps, j’autorise mon enfant à quitter l’établissement à l’issue des </t>
  </si>
  <si>
    <t xml:space="preserve">cours :</t>
  </si>
  <si>
    <t xml:space="preserve">MODE DE TRANSPORT :</t>
  </si>
  <si>
    <t xml:space="preserve">Voiture :</t>
  </si>
  <si>
    <t xml:space="preserve">En cas de voiture personnelle, indiquez sa marque et son immatriculation :</t>
  </si>
  <si>
    <t xml:space="preserve">Bourse de covoiturage :</t>
  </si>
  <si>
    <r>
      <rPr>
        <b val="true"/>
        <sz val="11"/>
        <rFont val="Arial"/>
        <family val="0"/>
      </rPr>
      <t xml:space="preserve">Train </t>
    </r>
    <r>
      <rPr>
        <sz val="11"/>
        <rFont val="Arial"/>
        <family val="0"/>
      </rPr>
      <t xml:space="preserve">(indiquez la gare de départ) </t>
    </r>
    <r>
      <rPr>
        <b val="true"/>
        <sz val="11"/>
        <rFont val="Arial"/>
        <family val="0"/>
      </rPr>
      <t xml:space="preserve">:</t>
    </r>
  </si>
  <si>
    <t xml:space="preserve">Signatures des responsables et de l’élève :</t>
  </si>
  <si>
    <t xml:space="preserve">le :</t>
  </si>
  <si>
    <r>
      <rPr>
        <sz val="11"/>
        <color rgb="FF000000"/>
        <rFont val="Arial"/>
        <family val="2"/>
      </rPr>
      <t xml:space="preserve">Elève
</t>
    </r>
    <r>
      <rPr>
        <sz val="9"/>
        <color rgb="FF999999"/>
        <rFont val="Arial"/>
        <family val="0"/>
      </rPr>
      <t xml:space="preserve">(Indiquez vos nom et prénom pour valider la signature)</t>
    </r>
  </si>
  <si>
    <r>
      <rPr>
        <sz val="11"/>
        <color rgb="FF000000"/>
        <rFont val="Arial"/>
        <family val="2"/>
      </rPr>
      <t xml:space="preserve">Mère
</t>
    </r>
    <r>
      <rPr>
        <sz val="9"/>
        <color rgb="FF999999"/>
        <rFont val="Arial"/>
        <family val="0"/>
      </rPr>
      <t xml:space="preserve">(Indiquez vos nom et prénom pour valider la signature)</t>
    </r>
  </si>
  <si>
    <r>
      <rPr>
        <sz val="11"/>
        <color rgb="FF000000"/>
        <rFont val="Arial"/>
        <family val="2"/>
      </rPr>
      <t xml:space="preserve">Père
</t>
    </r>
    <r>
      <rPr>
        <sz val="9"/>
        <color rgb="FF999999"/>
        <rFont val="Arial"/>
        <family val="0"/>
      </rPr>
      <t xml:space="preserve">(Indiquez vos nom et prénom pour valider la signature)</t>
    </r>
  </si>
  <si>
    <r>
      <rPr>
        <sz val="11"/>
        <color rgb="FF000000"/>
        <rFont val="Arial"/>
        <family val="2"/>
      </rPr>
      <t xml:space="preserve">Autre
</t>
    </r>
    <r>
      <rPr>
        <sz val="9"/>
        <color rgb="FF000000"/>
        <rFont val="Arial"/>
        <family val="0"/>
      </rPr>
      <t xml:space="preserve">(à préciser si décision de justice transférant l’autorité parentale)
</t>
    </r>
    <r>
      <rPr>
        <sz val="9"/>
        <color rgb="FF999999"/>
        <rFont val="Arial"/>
        <family val="0"/>
      </rPr>
      <t xml:space="preserve">(Indiquez vos nom et prénom pour valider la signature)</t>
    </r>
  </si>
  <si>
    <t xml:space="preserve">A compléter pour les internes</t>
  </si>
  <si>
    <t xml:space="preserve">PRISE EN CHARGE DE L’ENFANT EN CAS DE SITUATION EXCEPTIONNELLE :</t>
  </si>
  <si>
    <t xml:space="preserve">Adresse</t>
  </si>
  <si>
    <r>
      <rPr>
        <b val="true"/>
        <sz val="11"/>
        <color rgb="FF000000"/>
        <rFont val="Arial"/>
        <family val="0"/>
      </rPr>
      <t xml:space="preserve">Important </t>
    </r>
    <r>
      <rPr>
        <sz val="11"/>
        <color rgb="FF000000"/>
        <rFont val="Arial"/>
        <family val="0"/>
      </rPr>
      <t xml:space="preserve">: Précisez </t>
    </r>
    <r>
      <rPr>
        <b val="true"/>
        <sz val="11"/>
        <color rgb="FF000000"/>
        <rFont val="Arial"/>
        <family val="0"/>
      </rPr>
      <t xml:space="preserve">obligatoirement</t>
    </r>
    <r>
      <rPr>
        <sz val="11"/>
        <color rgb="FF000000"/>
        <rFont val="Arial"/>
        <family val="0"/>
      </rPr>
      <t xml:space="preserve"> les coordonnées d’un ou plusieurs correspondants, qui prendront en charge votre enfant lors de situations exceptionnelle (par exemple en cas de retour trop tardif le dimanche soir).</t>
    </r>
  </si>
  <si>
    <t xml:space="preserve">RETOUR DANS L’ÉTABLISSEMENT :</t>
  </si>
  <si>
    <t xml:space="preserve">rentrera le</t>
  </si>
  <si>
    <t xml:space="preserve">SANTÉ :</t>
  </si>
  <si>
    <t xml:space="preserve">Dans l’intérêt de votre enfant, veuillez préciser tout problème de santé qu’il est nécessaire de communiquer au surveillant en charge du dortoir (fournir un courrier au service infirmerie).</t>
  </si>
  <si>
    <t xml:space="preserve">SORTIES ORGANISÉES DANS LE CADRE DE LA MAISON DES LYCÉENS (MDL) :</t>
  </si>
  <si>
    <t xml:space="preserve">J’autorise mon enfant à participer aux sorties proposées dans le cadre de la MDL durant l’année scolaire (patinoire, foot,cinéma, théâtre, piscine, …), quelque soit le mode de locomotion utilisé (y compris par ses propres moyens) :</t>
  </si>
  <si>
    <t xml:space="preserve">Dossier Self-Internat</t>
  </si>
  <si>
    <t xml:space="preserve">INSCRIPTION SUR LE SITE DE LA REGION : </t>
  </si>
  <si>
    <t xml:space="preserve">bretagne.bzh/dansmonlycee</t>
  </si>
  <si>
    <t xml:space="preserve">L’inscription est indispensable pour avoir accès au self et à l’internat du lycée :</t>
  </si>
  <si>
    <t xml:space="preserve">Plus d’informations ici</t>
  </si>
  <si>
    <t xml:space="preserve">Avez-vous déjà réalisé cette inscription :</t>
  </si>
  <si>
    <t xml:space="preserve">N° Fiscal :</t>
  </si>
  <si>
    <t xml:space="preserve">N° CAF :</t>
  </si>
  <si>
    <r>
      <rPr>
        <b val="true"/>
        <sz val="12"/>
        <color rgb="FF000000"/>
        <rFont val="Wingdings"/>
        <family val="0"/>
        <charset val="2"/>
      </rPr>
      <t xml:space="preserve"></t>
    </r>
    <r>
      <rPr>
        <b val="true"/>
        <sz val="12"/>
        <color rgb="FF000000"/>
        <rFont val="Arial"/>
        <family val="0"/>
      </rPr>
      <t xml:space="preserve"> </t>
    </r>
    <r>
      <rPr>
        <b val="true"/>
        <sz val="8"/>
        <color rgb="FF000000"/>
        <rFont val="Arial"/>
        <family val="0"/>
      </rPr>
      <t xml:space="preserve">RIB au nom du responsable financier (à joindre obligatoirement), afin que le lycée puisse vous rembourser les trop-versés éventuels.</t>
    </r>
  </si>
  <si>
    <r>
      <rPr>
        <b val="true"/>
        <sz val="12"/>
        <color rgb="FF000000"/>
        <rFont val="Wingdings"/>
        <family val="0"/>
        <charset val="2"/>
      </rPr>
      <t xml:space="preserve"></t>
    </r>
    <r>
      <rPr>
        <b val="true"/>
        <sz val="12"/>
        <color rgb="FF000000"/>
        <rFont val="Arial"/>
        <family val="0"/>
      </rPr>
      <t xml:space="preserve"> </t>
    </r>
    <r>
      <rPr>
        <b val="true"/>
        <sz val="8"/>
        <color rgb="FF000000"/>
        <rFont val="Arial"/>
        <family val="0"/>
      </rPr>
      <t xml:space="preserve">Pas de versement sur les comptes d’enfants mineurs, sauf dérogation spécifique.</t>
    </r>
  </si>
  <si>
    <r>
      <rPr>
        <b val="true"/>
        <sz val="12"/>
        <color rgb="FF000000"/>
        <rFont val="Wingdings"/>
        <family val="0"/>
        <charset val="2"/>
      </rPr>
      <t xml:space="preserve"></t>
    </r>
    <r>
      <rPr>
        <b val="true"/>
        <sz val="12"/>
        <color rgb="FF000000"/>
        <rFont val="Arial"/>
        <family val="0"/>
      </rPr>
      <t xml:space="preserve"> </t>
    </r>
    <r>
      <rPr>
        <b val="true"/>
        <sz val="8"/>
        <color rgb="FF000000"/>
        <rFont val="Arial"/>
        <family val="0"/>
      </rPr>
      <t xml:space="preserve">Lorsque le règlement est effectué par virement , vous devez impérativement indiquer le </t>
    </r>
    <r>
      <rPr>
        <b val="true"/>
        <sz val="8"/>
        <color rgb="FFF10D0C"/>
        <rFont val="Arial"/>
        <family val="0"/>
      </rPr>
      <t xml:space="preserve">Nom et le Prénom de l'élève suivi de la mention PMF</t>
    </r>
    <r>
      <rPr>
        <b val="true"/>
        <sz val="8"/>
        <color rgb="FF000000"/>
        <rFont val="Arial"/>
        <family val="0"/>
      </rPr>
      <t xml:space="preserve">, sinon le virement pourrait ne pas être identifié, et la dette de la famille demeurerait alors inchangée.</t>
    </r>
  </si>
  <si>
    <r>
      <rPr>
        <b val="true"/>
        <sz val="12"/>
        <color rgb="FF000000"/>
        <rFont val="Wingdings"/>
        <family val="0"/>
        <charset val="2"/>
      </rPr>
      <t xml:space="preserve"></t>
    </r>
    <r>
      <rPr>
        <b val="true"/>
        <sz val="12"/>
        <color rgb="FF000000"/>
        <rFont val="Arial"/>
        <family val="0"/>
      </rPr>
      <t xml:space="preserve"> </t>
    </r>
    <r>
      <rPr>
        <b val="true"/>
        <sz val="8"/>
        <color rgb="FF000000"/>
        <rFont val="Arial"/>
        <family val="0"/>
      </rPr>
      <t xml:space="preserve">Les paiements en espèces ne sont autorisés que pour des factures d'un montant inférieur à 300.00€ , au-delà de ce montant, même si le paiement est fractionné, le virement est obligatoire.</t>
    </r>
  </si>
  <si>
    <r>
      <rPr>
        <sz val="9"/>
        <color rgb="FF000000"/>
        <rFont val="Arial"/>
        <family val="1"/>
      </rPr>
      <t xml:space="preserve">Signature du responsable financier
</t>
    </r>
    <r>
      <rPr>
        <sz val="9"/>
        <color rgb="FF999999"/>
        <rFont val="Arial"/>
        <family val="0"/>
      </rPr>
      <t xml:space="preserve">(Indiquez vos nom et prénom pour valider la signature)</t>
    </r>
  </si>
  <si>
    <t xml:space="preserve">Fiche infirmerie</t>
  </si>
  <si>
    <r>
      <rPr>
        <sz val="11"/>
        <color rgb="FF000000"/>
        <rFont val="Wingdings"/>
        <family val="0"/>
        <charset val="2"/>
      </rPr>
      <t xml:space="preserve"></t>
    </r>
    <r>
      <rPr>
        <sz val="11"/>
        <color rgb="FF000000"/>
        <rFont val="Arial"/>
        <family val="0"/>
      </rPr>
      <t xml:space="preserve">Élève : </t>
    </r>
  </si>
  <si>
    <r>
      <rPr>
        <sz val="11"/>
        <color rgb="FF000000"/>
        <rFont val="Arial"/>
        <family val="2"/>
      </rPr>
      <t xml:space="preserve">N° sécurité sociale de l’élève (</t>
    </r>
    <r>
      <rPr>
        <b val="true"/>
        <sz val="11"/>
        <color rgb="FF000000"/>
        <rFont val="Arial"/>
        <family val="2"/>
      </rPr>
      <t xml:space="preserve">obligatoire</t>
    </r>
    <r>
      <rPr>
        <sz val="11"/>
        <color rgb="FF000000"/>
        <rFont val="Arial"/>
        <family val="2"/>
      </rPr>
      <t xml:space="preserve">) :</t>
    </r>
  </si>
  <si>
    <r>
      <rPr>
        <b val="true"/>
        <i val="true"/>
        <sz val="11"/>
        <color rgb="FF000000"/>
        <rFont val="Arial"/>
        <family val="0"/>
      </rPr>
      <t xml:space="preserve">Merci de vous reporter à votre compte AMELI afin de télécharger une attestation de droit de votre enfant
</t>
    </r>
    <r>
      <rPr>
        <b val="true"/>
        <i val="true"/>
        <sz val="11"/>
        <color rgb="FF000000"/>
        <rFont val="Arial"/>
        <family val="2"/>
      </rPr>
      <t xml:space="preserve">Pour obtenir le numéro de sécurité sociale (celui-ci est obligatoire en cas de déclaration d’accident).</t>
    </r>
  </si>
  <si>
    <t xml:space="preserve">Adresse du centre de sécurité sociale : </t>
  </si>
  <si>
    <r>
      <rPr>
        <b val="true"/>
        <sz val="12"/>
        <color rgb="FF000000"/>
        <rFont val="Arial"/>
        <family val="0"/>
      </rPr>
      <t xml:space="preserve">ANNÉE SCOLAIRE EN COURS </t>
    </r>
    <r>
      <rPr>
        <sz val="12"/>
        <color rgb="FF000000"/>
        <rFont val="Arial"/>
        <family val="0"/>
      </rPr>
      <t xml:space="preserve">Régime souhaité :</t>
    </r>
  </si>
  <si>
    <t xml:space="preserve">RESPONSABLE LÉGAL·E :</t>
  </si>
  <si>
    <t xml:space="preserve">Nom :</t>
  </si>
  <si>
    <t xml:space="preserve">Nom et numéro de téléphone d’une personne susceptible de vous prévenir rapidement : </t>
  </si>
  <si>
    <r>
      <rPr>
        <sz val="12"/>
        <color rgb="FF000000"/>
        <rFont val="Wingdings"/>
        <family val="0"/>
        <charset val="2"/>
      </rPr>
      <t xml:space="preserve"></t>
    </r>
    <r>
      <rPr>
        <sz val="11"/>
        <color rgb="FF000000"/>
        <rFont val="Arial"/>
        <family val="0"/>
      </rPr>
      <t xml:space="preserve">Portable :</t>
    </r>
  </si>
  <si>
    <t xml:space="preserve"></t>
  </si>
  <si>
    <t xml:space="preserve">La famille s’engage à prendre en charge l’élève dont l’état de santé ne permet pas son maintien dans l’établissement.</t>
  </si>
  <si>
    <t xml:space="preserve"></t>
  </si>
  <si>
    <r>
      <rPr>
        <sz val="11"/>
        <color rgb="FF000000"/>
        <rFont val="Arial"/>
        <family val="0"/>
      </rPr>
      <t xml:space="preserve">En cas d’urgence (élève accidenté ou malade) </t>
    </r>
    <r>
      <rPr>
        <b val="true"/>
        <sz val="11"/>
        <color rgb="FF000000"/>
        <rFont val="Arial"/>
        <family val="0"/>
      </rPr>
      <t xml:space="preserve">il sera fait appel aux service d’aide médicale urgente du centre 15</t>
    </r>
    <r>
      <rPr>
        <sz val="11"/>
        <color rgb="FF000000"/>
        <rFont val="Arial"/>
        <family val="0"/>
      </rPr>
      <t xml:space="preserve">, chargé d’évaluer la situation et de déclencher la réponse adaptée. La famille est immédiatement avertie par nos soins.</t>
    </r>
  </si>
  <si>
    <t xml:space="preserve">Un élève mineur ne peut sortir de l’hôpital qu’accompagné de sa famille.</t>
  </si>
  <si>
    <t xml:space="preserve">VACCINS : </t>
  </si>
  <si>
    <t xml:space="preserve">pour les élèves du lycée professionnel,
Merci de joindre les photocopies des pages de vaccinations du carnet de santé.</t>
  </si>
  <si>
    <t xml:space="preserve">Tout traitement médicamenteux, ainsi que l’ordonnance médicale, doivent être remis aux infirmiers.
Les élèves viendront prendre leurs médicaments à l’infirmerie.</t>
  </si>
  <si>
    <r>
      <rPr>
        <sz val="12"/>
        <color rgb="FF000000"/>
        <rFont val="Arial"/>
        <family val="0"/>
      </rPr>
      <t xml:space="preserve">Les INTERNES doivent être en possession :</t>
    </r>
    <r>
      <rPr>
        <sz val="11"/>
        <color rgb="FF000000"/>
        <rFont val="Arial"/>
        <family val="0"/>
      </rPr>
      <t xml:space="preserve"> </t>
    </r>
  </si>
  <si>
    <r>
      <rPr>
        <sz val="11"/>
        <color rgb="FF000000"/>
        <rFont val="Wingdings"/>
        <family val="0"/>
        <charset val="2"/>
      </rPr>
      <t xml:space="preserve">Ø </t>
    </r>
    <r>
      <rPr>
        <sz val="11"/>
        <color rgb="FF000000"/>
        <rFont val="Arial"/>
        <family val="0"/>
      </rPr>
      <t xml:space="preserve">de leur CARTE VITALE
</t>
    </r>
    <r>
      <rPr>
        <sz val="11"/>
        <color rgb="FF000000"/>
        <rFont val="Wingdings"/>
        <family val="0"/>
        <charset val="2"/>
      </rPr>
      <t xml:space="preserve">Ø </t>
    </r>
    <r>
      <rPr>
        <sz val="11"/>
        <color rgb="FF000000"/>
        <rFont val="Arial"/>
        <family val="0"/>
      </rPr>
      <t xml:space="preserve">de la copie de la carte de mutuelle </t>
    </r>
  </si>
  <si>
    <t xml:space="preserve">Si votre enfant est atteint d’une maladie ou d’un handicap, veuillez contacter 
Le service infirmerie au  02 99 27 82 88 ou 06 72 67 88 14 et compléter les rubriques ci-dessous :</t>
  </si>
  <si>
    <r>
      <rPr>
        <b val="true"/>
        <sz val="11"/>
        <color rgb="FF000000"/>
        <rFont val="Wingdings"/>
        <family val="0"/>
        <charset val="2"/>
      </rPr>
      <t xml:space="preserve">Ø </t>
    </r>
    <r>
      <rPr>
        <b val="true"/>
        <u val="single"/>
        <sz val="11"/>
        <color rgb="FF000000"/>
        <rFont val="Arial"/>
        <family val="0"/>
      </rPr>
      <t xml:space="preserve">Maladie (ou handicap) dont est atteint votre enfant</t>
    </r>
    <r>
      <rPr>
        <sz val="11"/>
        <color rgb="FF000000"/>
        <rFont val="Arial"/>
        <family val="0"/>
      </rPr>
      <t xml:space="preserve"> :</t>
    </r>
  </si>
  <si>
    <r>
      <rPr>
        <b val="true"/>
        <i val="true"/>
        <sz val="10"/>
        <color rgb="FF000000"/>
        <rFont val="Arial"/>
        <family val="0"/>
      </rPr>
      <t xml:space="preserve">Observations particulières que vous jugerez utiles de porter à la connaissance de l’établissement (traitement, allergies…) :</t>
    </r>
    <r>
      <rPr>
        <sz val="10"/>
        <color rgb="FF000000"/>
        <rFont val="Arial"/>
        <family val="0"/>
      </rPr>
      <t xml:space="preserve"> </t>
    </r>
  </si>
  <si>
    <t xml:space="preserve">PAI</t>
  </si>
  <si>
    <t xml:space="preserve">PAP</t>
  </si>
  <si>
    <t xml:space="preserve">Dossier MDPH</t>
  </si>
  <si>
    <t xml:space="preserve">Protocole d’Accueil Individualisé
ou protocole d’urgence</t>
  </si>
  <si>
    <t xml:space="preserve">Plan d’Accompagnement Pédagogique</t>
  </si>
  <si>
    <t xml:space="preserve">Veuillez joindre une copie du PAI 
(si besoin contacter l’établissement scolaire précédent pour vous procurer le PAI), compte rendu médical récent et ordonnance récente.</t>
  </si>
  <si>
    <t xml:space="preserve">Joindre une copie du PAP 
(si besoin contacter l’établissement précédent pour vous procurer le PAP).</t>
  </si>
  <si>
    <t xml:space="preserve">Joindre une copie de la notification MDPH et du dernier compte rendu GEVASCO pour les élèves ayant des compensations au niveau scolaire : accompagnement  AVS, matériel, protocole médical, et suivi …</t>
  </si>
  <si>
    <r>
      <rPr>
        <b val="true"/>
        <sz val="14"/>
        <color rgb="FFFF0000"/>
        <rFont val="Calibri"/>
        <family val="2"/>
      </rPr>
      <t xml:space="preserve">Pour information
</t>
    </r>
    <r>
      <rPr>
        <b val="true"/>
        <sz val="11"/>
        <color rgb="FFFF0000"/>
        <rFont val="Calibri"/>
        <family val="2"/>
      </rPr>
      <t xml:space="preserve">Sans fourniture de votre part du document (PAI, PAP, ou notification MDPH), 
Le protocole ne pourra pas être mis en place, et porté à connaissance de l'équipe pédagogique. </t>
    </r>
  </si>
  <si>
    <r>
      <rPr>
        <b val="true"/>
        <sz val="11"/>
        <color rgb="FF000000"/>
        <rFont val="Wingdings"/>
        <family val="0"/>
        <charset val="2"/>
      </rPr>
      <t xml:space="preserve">Ø </t>
    </r>
    <r>
      <rPr>
        <b val="true"/>
        <sz val="11"/>
        <color rgb="FF000000"/>
        <rFont val="Arial"/>
        <family val="0"/>
      </rPr>
      <t xml:space="preserve">A t-il déjà bénéficié d’aménagement aux examens ? </t>
    </r>
  </si>
  <si>
    <t xml:space="preserve">(Si oui, joindre une copie de la décision d’aménagements d’examens)</t>
  </si>
  <si>
    <r>
      <rPr>
        <b val="true"/>
        <sz val="11"/>
        <color rgb="FF000000"/>
        <rFont val="Wingdings"/>
        <family val="0"/>
        <charset val="2"/>
      </rPr>
      <t xml:space="preserve">Ø </t>
    </r>
    <r>
      <rPr>
        <b val="true"/>
        <sz val="11"/>
        <color rgb="FF000000"/>
        <rFont val="Arial"/>
        <family val="0"/>
      </rPr>
      <t xml:space="preserve">Médecin traitant ou spécialiste :</t>
    </r>
  </si>
  <si>
    <r>
      <rPr>
        <sz val="11"/>
        <color rgb="FF000000"/>
        <rFont val="Wingdings"/>
        <family val="0"/>
        <charset val="2"/>
      </rPr>
      <t xml:space="preserve"></t>
    </r>
    <r>
      <rPr>
        <sz val="11"/>
        <color rgb="FF000000"/>
        <rFont val="Arial"/>
        <family val="0"/>
      </rPr>
      <t xml:space="preserve">Cabinet : </t>
    </r>
  </si>
  <si>
    <t xml:space="preserve">En fonction de ces renseignements, vous serez contactés par le médecin ou l’infirmier scolaire pour, si nécessaire, établir avec vous et formaliser selon les modalités prévues par les textes, les conditions d’accueil et de scolarisation adaptées à l’état de santé de votre enfant.</t>
  </si>
  <si>
    <r>
      <rPr>
        <sz val="10"/>
        <color rgb="FF000000"/>
        <rFont val="Arial"/>
        <family val="2"/>
      </rPr>
      <t xml:space="preserve">Vu et pris connaissance,
Le responsable légal
</t>
    </r>
    <r>
      <rPr>
        <sz val="9"/>
        <color rgb="FF999999"/>
        <rFont val="Arial"/>
        <family val="0"/>
      </rPr>
      <t xml:space="preserve">(Indiquez vos nom et prénom pour valider la signature)</t>
    </r>
  </si>
  <si>
    <t xml:space="preserve">FICHE IODE</t>
  </si>
  <si>
    <t xml:space="preserve">DISTRIBUTION DE COMPRIMES D'IODURE DE POTASSIUM</t>
  </si>
  <si>
    <t xml:space="preserve">AUX ÉLÈVES DES ÉTABLISSEMENTS SCOLAIRES</t>
  </si>
  <si>
    <t xml:space="preserve">D’ILLE ET VILAINE</t>
  </si>
  <si>
    <t xml:space="preserve">responsable légal·e de l’élève :</t>
  </si>
  <si>
    <t xml:space="preserve">le chef d'établissement ou son représentant du lycée à donner des comprimés </t>
  </si>
  <si>
    <r>
      <rPr>
        <sz val="12"/>
        <color rgb="FF00000A"/>
        <rFont val="Arial"/>
        <family val="0"/>
      </rPr>
      <t xml:space="preserve">d'iodure de </t>
    </r>
    <r>
      <rPr>
        <sz val="12"/>
        <color rgb="FF000000"/>
        <rFont val="Arial"/>
        <family val="0"/>
      </rPr>
      <t xml:space="preserve">potassium à notre</t>
    </r>
  </si>
  <si>
    <t xml:space="preserve">de l'établissement, à la suite du </t>
  </si>
  <si>
    <t xml:space="preserve">déclenchement du dispositif « ORSEC-IODE » par le Préfet d'Ille-et-Vilaine.</t>
  </si>
  <si>
    <t xml:space="preserve">Cette attestation sera conservée par l'établissement dans le dossier de mon enfant et renouvelée chaque année.</t>
  </si>
  <si>
    <t xml:space="preserve">EPI</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</si>
  <si>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BTS Bâtiment</t>
    </r>
  </si>
  <si>
    <t xml:space="preserve">Un premier stage sur chantier a lieu 2 à 4 semaines après la rentrée.
Pour le faire vous aurez obligatoirement besoin d’acheter des EPI, si possible avant la rentrée. </t>
  </si>
  <si>
    <r>
      <rPr>
        <sz val="11"/>
        <rFont val="Arial"/>
        <family val="0"/>
      </rPr>
      <t xml:space="preserve">L'EPI minimum étant </t>
    </r>
    <r>
      <rPr>
        <b val="true"/>
        <sz val="11"/>
        <rFont val="Arial"/>
        <family val="0"/>
      </rPr>
      <t xml:space="preserve">un casque </t>
    </r>
    <r>
      <rPr>
        <sz val="11"/>
        <rFont val="Arial"/>
        <family val="0"/>
      </rPr>
      <t xml:space="preserve">et des </t>
    </r>
    <r>
      <rPr>
        <b val="true"/>
        <sz val="11"/>
        <rFont val="Arial"/>
        <family val="0"/>
      </rPr>
      <t xml:space="preserve">chaussures de sécurité</t>
    </r>
    <r>
      <rPr>
        <sz val="11"/>
        <rFont val="Arial"/>
        <family val="0"/>
      </rPr>
      <t xml:space="preserve">, mais il  est conseillé de prévoir aussi des lunettes de protection.</t>
    </r>
  </si>
  <si>
    <r>
      <rPr>
        <b val="true"/>
        <sz val="10"/>
        <color rgb="FF000000"/>
        <rFont val="Wingdings"/>
        <family val="0"/>
        <charset val="2"/>
      </rPr>
      <t xml:space="preserve"></t>
    </r>
    <r>
      <rPr>
        <sz val="20"/>
        <color rgb="FF000000"/>
        <rFont val="Wingdings"/>
        <family val="0"/>
        <charset val="2"/>
      </rPr>
      <t xml:space="preserve"> </t>
    </r>
    <r>
      <rPr>
        <sz val="16"/>
        <color rgb="FF000000"/>
        <rFont val="Arial"/>
        <family val="0"/>
      </rPr>
      <t xml:space="preserve">Achats par les familles pour les élèves entrants en :
                             3</t>
    </r>
    <r>
      <rPr>
        <vertAlign val="superscript"/>
        <sz val="16"/>
        <color rgb="FF000000"/>
        <rFont val="Arial"/>
        <family val="0"/>
      </rPr>
      <t xml:space="preserve">ème</t>
    </r>
    <r>
      <rPr>
        <sz val="16"/>
        <color rgb="FF000000"/>
        <rFont val="Arial"/>
        <family val="0"/>
      </rPr>
      <t xml:space="preserve"> Prépa-Métiers, en 1</t>
    </r>
    <r>
      <rPr>
        <vertAlign val="superscript"/>
        <sz val="16"/>
        <color rgb="FF000000"/>
        <rFont val="Arial"/>
        <family val="0"/>
      </rPr>
      <t xml:space="preserve">ère</t>
    </r>
    <r>
      <rPr>
        <sz val="16"/>
        <color rgb="FF000000"/>
        <rFont val="Arial"/>
        <family val="0"/>
      </rPr>
      <t xml:space="preserve"> CAP, ou en 2</t>
    </r>
    <r>
      <rPr>
        <vertAlign val="superscript"/>
        <sz val="16"/>
        <color rgb="FF000000"/>
        <rFont val="Arial"/>
        <family val="0"/>
      </rPr>
      <t xml:space="preserve">nde</t>
    </r>
    <r>
      <rPr>
        <sz val="16"/>
        <color rgb="FF000000"/>
        <rFont val="Arial"/>
        <family val="0"/>
      </rPr>
      <t xml:space="preserve"> Bac Pro</t>
    </r>
  </si>
  <si>
    <t xml:space="preserve">Dans le cadre du dispositif régional « Aide au Premier Equipement Professionnel », le lycée Pierre Mendès France se charge de l’achat et du prêt de l’outillage nécessaires à la formation suivie.</t>
  </si>
  <si>
    <t xml:space="preserve">La famille doit acheter les EPI (Equipements de Protection Individuelle) nécessaire à la formation, ainsi que deux cadenas.</t>
  </si>
  <si>
    <t xml:space="preserve">Sans EPI, un élève ne pourra accéder aux ateliers.</t>
  </si>
  <si>
    <r>
      <rPr>
        <b val="true"/>
        <sz val="11"/>
        <color rgb="FF00000A"/>
        <rFont val="Arial"/>
        <family val="0"/>
      </rPr>
      <t xml:space="preserve">La description des EPI nécessaires à la formation est </t>
    </r>
    <r>
      <rPr>
        <b val="true"/>
        <sz val="13"/>
        <color rgb="FFFF0000"/>
        <rFont val="Arial"/>
        <family val="0"/>
      </rPr>
      <t xml:space="preserve"> téléchargeable ici.</t>
    </r>
  </si>
  <si>
    <r>
      <rPr>
        <u val="single"/>
        <sz val="11"/>
        <color rgb="FF00000A"/>
        <rFont val="Arial"/>
        <family val="0"/>
      </rPr>
      <t xml:space="preserve">Si vous le souhaitez</t>
    </r>
    <r>
      <rPr>
        <sz val="11"/>
        <color rgb="FF00000A"/>
        <rFont val="Arial"/>
        <family val="0"/>
      </rPr>
      <t xml:space="preserve">, vous pouvez commander ce matériel auprès d’un de nos partenaires, dont l’offre est</t>
    </r>
    <r>
      <rPr>
        <b val="true"/>
        <sz val="11"/>
        <color rgb="FFFF0000"/>
        <rFont val="Arial"/>
        <family val="0"/>
      </rPr>
      <t xml:space="preserve"> téléchargeable ici.</t>
    </r>
  </si>
  <si>
    <t xml:space="preserve">A l’issue du cycle annuel de formation (2 ans pour les CAP et 3 ans pour les Bac Professionnels), l’élève pourra conserver les outils qui lui ont été confiés.</t>
  </si>
  <si>
    <t xml:space="preserve">Association sportive</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</si>
  <si>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Association sportive du lycée Pierre Mendès France</t>
    </r>
  </si>
  <si>
    <t xml:space="preserve">Projet de fonctionnement</t>
  </si>
  <si>
    <t xml:space="preserve">L’association sportive s’intègre complètement dans le projet de l’établissement à travers l’animation d’ateliers sportifs placés principalement sur les plages horaires du midi de 12 h 35 à 13 h 35.
Elle a pour but de mettre en place toutes les conditions permettant l’accès à une culture sportive pour tous. </t>
  </si>
  <si>
    <t xml:space="preserve">Badminton</t>
  </si>
  <si>
    <t xml:space="preserve">Basket-ball</t>
  </si>
  <si>
    <t xml:space="preserve">Escalade
</t>
  </si>
  <si>
    <t xml:space="preserve">Foot salle</t>
  </si>
  <si>
    <t xml:space="preserve">Hand-ball</t>
  </si>
  <si>
    <t xml:space="preserve">Musculation</t>
  </si>
  <si>
    <r>
      <rPr>
        <b val="true"/>
        <sz val="12"/>
        <color rgb="FF000000"/>
        <rFont val="Arial"/>
        <family val="0"/>
      </rPr>
      <t xml:space="preserve">PPG
</t>
    </r>
    <r>
      <rPr>
        <b val="true"/>
        <sz val="12"/>
        <color rgb="FF000000"/>
        <rFont val="Arial"/>
        <family val="2"/>
      </rPr>
      <t xml:space="preserve">
</t>
    </r>
    <r>
      <rPr>
        <b val="true"/>
        <sz val="10"/>
        <color rgb="FF000000"/>
        <rFont val="Arial"/>
        <family val="0"/>
      </rPr>
      <t xml:space="preserve">Circuit dynamique de musculation </t>
    </r>
  </si>
  <si>
    <t xml:space="preserve">Rugby
</t>
  </si>
  <si>
    <t xml:space="preserve">Volley-ball</t>
  </si>
  <si>
    <r>
      <rPr>
        <b val="true"/>
        <sz val="11"/>
        <color rgb="FF000000"/>
        <rFont val="Arial"/>
        <family val="0"/>
      </rPr>
      <t xml:space="preserve">Sorties
</t>
    </r>
    <r>
      <rPr>
        <b val="true"/>
        <sz val="11"/>
        <color rgb="FF000000"/>
        <rFont val="Arial"/>
        <family val="2"/>
      </rPr>
      <t xml:space="preserve">
</t>
    </r>
    <r>
      <rPr>
        <sz val="11"/>
        <color rgb="FF000000"/>
        <rFont val="Arial"/>
        <family val="0"/>
      </rPr>
      <t xml:space="preserve">Beach Volley à St Malo 
</t>
    </r>
    <r>
      <rPr>
        <b val="true"/>
        <sz val="11"/>
        <color rgb="FF000000"/>
        <rFont val="Arial"/>
        <family val="2"/>
      </rPr>
      <t xml:space="preserve">
</t>
    </r>
    <r>
      <rPr>
        <sz val="11"/>
        <color rgb="FF000000"/>
        <rFont val="Arial"/>
        <family val="0"/>
      </rPr>
      <t xml:space="preserve">Open de Tennis
de Rennes</t>
    </r>
  </si>
  <si>
    <t xml:space="preserve">L’équipe des professeurs d’EPS propose un mode de fonctionnement à travers plusieurs formules de pratiques sportives, présentés dans les tableaux suivants :</t>
  </si>
  <si>
    <t xml:space="preserve">Projet UNSS de l’année prochaine : Créneaux proposées aux licencié-e-s</t>
  </si>
  <si>
    <t xml:space="preserve">Le programme des pratiques sportives du midi de 12 H 35 à 13 H 35 sera fixé en début d’année par les professeurs, en fonction des besoins.</t>
  </si>
  <si>
    <t xml:space="preserve">Exemple de programmation :</t>
  </si>
  <si>
    <t xml:space="preserve">LUNDI</t>
  </si>
  <si>
    <t xml:space="preserve">MARDI</t>
  </si>
  <si>
    <t xml:space="preserve">MERCREDI</t>
  </si>
  <si>
    <t xml:space="preserve">JEUDI</t>
  </si>
  <si>
    <t xml:space="preserve">VENDREDI</t>
  </si>
  <si>
    <t xml:space="preserve">HAND-BALL</t>
  </si>
  <si>
    <t xml:space="preserve">FOOT EN SALLE</t>
  </si>
  <si>
    <t xml:space="preserve">BASKET-BALL</t>
  </si>
  <si>
    <t xml:space="preserve">BADMINTON</t>
  </si>
  <si>
    <t xml:space="preserve">MUSCULATION</t>
  </si>
  <si>
    <t xml:space="preserve">ESCALADE</t>
  </si>
  <si>
    <t xml:space="preserve">PÔLE COMPÉTITIONS : (déplacement le mercredi après-midi)</t>
  </si>
  <si>
    <r>
      <rPr>
        <sz val="11"/>
        <color rgb="FF000000"/>
        <rFont val="Wingdings"/>
        <family val="0"/>
        <charset val="2"/>
      </rPr>
      <t xml:space="preserve">Ø </t>
    </r>
    <r>
      <rPr>
        <sz val="11"/>
        <color rgb="FF000000"/>
        <rFont val="Arial"/>
        <family val="0"/>
      </rPr>
      <t xml:space="preserve">Équipe Volleyball ou Handball en Championnat UNSS.</t>
    </r>
  </si>
  <si>
    <t xml:space="preserve"> Rencontres entre les lycées du département.</t>
  </si>
  <si>
    <r>
      <rPr>
        <sz val="11"/>
        <color rgb="FF000000"/>
        <rFont val="Wingdings"/>
        <family val="0"/>
        <charset val="2"/>
      </rPr>
      <t xml:space="preserve">Ø </t>
    </r>
    <r>
      <rPr>
        <sz val="11"/>
        <color rgb="FF000000"/>
        <rFont val="Arial"/>
        <family val="0"/>
      </rPr>
      <t xml:space="preserve">Équipe de Football en Championnat UNSS.</t>
    </r>
  </si>
  <si>
    <r>
      <rPr>
        <sz val="11"/>
        <color rgb="FF000000"/>
        <rFont val="Wingdings"/>
        <family val="0"/>
        <charset val="2"/>
      </rPr>
      <t xml:space="preserve">Ø </t>
    </r>
    <r>
      <rPr>
        <sz val="11"/>
        <color rgb="FF000000"/>
        <rFont val="Arial"/>
        <family val="0"/>
      </rPr>
      <t xml:space="preserve">Équipe de Rugby en Championnat UNSS.</t>
    </r>
  </si>
  <si>
    <t xml:space="preserve">Pratiques sportives réservées aux internes le jeudi soir de 18 H 00 à 19 H 15 :</t>
  </si>
  <si>
    <t xml:space="preserve">Période n°1</t>
  </si>
  <si>
    <t xml:space="preserve">Période n°2</t>
  </si>
  <si>
    <t xml:space="preserve">Période n°3</t>
  </si>
  <si>
    <t xml:space="preserve">Période n°4</t>
  </si>
  <si>
    <t xml:space="preserve">Période n°5</t>
  </si>
  <si>
    <t xml:space="preserve">Tournoi 
De Hand-ball</t>
  </si>
  <si>
    <t xml:space="preserve">Tournoi 
De Volley-ball</t>
  </si>
  <si>
    <t xml:space="preserve">Tournoi 
de Foot en salle</t>
  </si>
  <si>
    <t xml:space="preserve">Tournoi 
De Badminton</t>
  </si>
  <si>
    <t xml:space="preserve">Tournoi 
De Basket-ball</t>
  </si>
  <si>
    <t xml:space="preserve">LES INSCRIPTIONS SE FERONT EN DÉBUT D’ANNÉE SCOLAIRE 
PAR LES PROFESSEURS D’EPS PAR ACTIVITÉ SPORTIVE.</t>
  </si>
  <si>
    <t xml:space="preserve">Maison des Lycéens</t>
  </si>
  <si>
    <t xml:space="preserve">La Maison des Lycéens est une association Loi 1901 à but non lucratif. Elle a pour but de fédérer les initiatives portées par les lycéens au service de l’intérêt collectif dans les domaines culturels, artistiques, sportifs ou humanitaires. La Maison des Lycéens prépare à la vie civique, sociale et contribue à l’épanouissement de la personnalité, à l’apprentissage de la liberté et de la responsabilité. Elle est organisée et gérée par les élèves volontaires, avec le concours d’un animateur.</t>
  </si>
  <si>
    <t xml:space="preserve">Au sein de la Maison des Lycées, différents espaces sont mis à disposition des élèves. Ils peuvent profiter des différents services, activités et ateliers qui leur sont proposés :</t>
  </si>
  <si>
    <t xml:space="preserve">Pour tous les élèves du lycée :</t>
  </si>
  <si>
    <r>
      <rPr>
        <sz val="11"/>
        <color rgb="FF000000"/>
        <rFont val="Wingdings"/>
        <family val="0"/>
        <charset val="2"/>
      </rPr>
      <t xml:space="preserve">Ø </t>
    </r>
    <r>
      <rPr>
        <sz val="11"/>
        <color rgb="FF000000"/>
        <rFont val="Arial"/>
        <family val="0"/>
      </rPr>
      <t xml:space="preserve">La cafétéria avec :</t>
    </r>
  </si>
  <si>
    <r>
      <rPr>
        <sz val="11"/>
        <color rgb="FF000000"/>
        <rFont val="Wingdings"/>
        <family val="0"/>
        <charset val="2"/>
      </rPr>
      <t xml:space="preserve">w </t>
    </r>
    <r>
      <rPr>
        <sz val="11"/>
        <color rgb="FF000000"/>
        <rFont val="Arial"/>
        <family val="0"/>
      </rPr>
      <t xml:space="preserve">télévision </t>
    </r>
  </si>
  <si>
    <r>
      <rPr>
        <sz val="11"/>
        <color rgb="FF000000"/>
        <rFont val="Wingdings"/>
        <family val="0"/>
        <charset val="2"/>
      </rPr>
      <t xml:space="preserve">w </t>
    </r>
    <r>
      <rPr>
        <sz val="11"/>
        <color rgb="FF000000"/>
        <rFont val="Arial"/>
        <family val="0"/>
      </rPr>
      <t xml:space="preserve">baby-foot</t>
    </r>
  </si>
  <si>
    <r>
      <rPr>
        <sz val="11"/>
        <color rgb="FF000000"/>
        <rFont val="Wingdings"/>
        <family val="0"/>
        <charset val="2"/>
      </rPr>
      <t xml:space="preserve">w </t>
    </r>
    <r>
      <rPr>
        <sz val="11"/>
        <color rgb="FF000000"/>
        <rFont val="Arial"/>
        <family val="0"/>
      </rPr>
      <t xml:space="preserve">mise à disposition de jeux de société, matériels sportifs, jeux d'adresse...</t>
    </r>
  </si>
  <si>
    <r>
      <rPr>
        <sz val="11"/>
        <color rgb="FF000000"/>
        <rFont val="Wingdings"/>
        <family val="0"/>
        <charset val="2"/>
      </rPr>
      <t xml:space="preserve">w </t>
    </r>
    <r>
      <rPr>
        <sz val="11"/>
        <color rgb="FF000000"/>
        <rFont val="Arial"/>
        <family val="0"/>
      </rPr>
      <t xml:space="preserve">vente de boissons chaudes et froides, confiseries</t>
    </r>
  </si>
  <si>
    <r>
      <rPr>
        <sz val="11"/>
        <color rgb="FF000000"/>
        <rFont val="Wingdings"/>
        <family val="0"/>
        <charset val="2"/>
      </rPr>
      <t xml:space="preserve">Ø </t>
    </r>
    <r>
      <rPr>
        <sz val="11"/>
        <color rgb="FF000000"/>
        <rFont val="Arial"/>
        <family val="0"/>
      </rPr>
      <t xml:space="preserve">La salle musique (piano, guitare, batterie,…)</t>
    </r>
  </si>
  <si>
    <r>
      <rPr>
        <sz val="11"/>
        <color rgb="FF000000"/>
        <rFont val="Wingdings"/>
        <family val="0"/>
        <charset val="2"/>
      </rPr>
      <t xml:space="preserve">Ø </t>
    </r>
    <r>
      <rPr>
        <sz val="11"/>
        <color rgb="FF000000"/>
        <rFont val="Arial"/>
        <family val="0"/>
      </rPr>
      <t xml:space="preserve">La Journée des Talents</t>
    </r>
  </si>
  <si>
    <r>
      <rPr>
        <sz val="11"/>
        <color rgb="FF000000"/>
        <rFont val="Wingdings"/>
        <family val="0"/>
        <charset val="2"/>
      </rPr>
      <t xml:space="preserve">Ø </t>
    </r>
    <r>
      <rPr>
        <sz val="11"/>
        <color rgb="FF000000"/>
        <rFont val="Arial"/>
        <family val="0"/>
      </rPr>
      <t xml:space="preserve">Le bal du lycée pour les terminales</t>
    </r>
  </si>
  <si>
    <r>
      <rPr>
        <sz val="11"/>
        <color rgb="FF000000"/>
        <rFont val="Wingdings"/>
        <family val="0"/>
        <charset val="2"/>
      </rPr>
      <t xml:space="preserve">Ø </t>
    </r>
    <r>
      <rPr>
        <sz val="11"/>
        <color rgb="FF000000"/>
        <rFont val="Arial"/>
        <family val="0"/>
      </rPr>
      <t xml:space="preserve">Des ciné-débats animés par des volontaires en service civique de l’association Unis-Cité</t>
    </r>
  </si>
  <si>
    <r>
      <rPr>
        <sz val="11"/>
        <color rgb="FF000000"/>
        <rFont val="Wingdings"/>
        <family val="0"/>
        <charset val="2"/>
      </rPr>
      <t xml:space="preserve">Ø </t>
    </r>
    <r>
      <rPr>
        <sz val="11"/>
        <color rgb="FF000000"/>
        <rFont val="Arial"/>
        <family val="0"/>
      </rPr>
      <t xml:space="preserve">Des clubs et animations à l’année : dessin, jeux de rôle, échecs, réalisation d’une fresque…</t>
    </r>
  </si>
  <si>
    <t xml:space="preserve">Pour les internes du lycée :</t>
  </si>
  <si>
    <r>
      <rPr>
        <sz val="11"/>
        <color rgb="FF000000"/>
        <rFont val="Wingdings"/>
        <family val="0"/>
        <charset val="2"/>
      </rPr>
      <t xml:space="preserve">Ø </t>
    </r>
    <r>
      <rPr>
        <sz val="11"/>
        <color rgb="FF000000"/>
        <rFont val="Arial"/>
        <family val="0"/>
      </rPr>
      <t xml:space="preserve">La salle « chill » avec ordinateurs, magazines et bandes-dessinées</t>
    </r>
  </si>
  <si>
    <r>
      <rPr>
        <sz val="11"/>
        <color rgb="FF000000"/>
        <rFont val="Wingdings"/>
        <family val="0"/>
        <charset val="2"/>
      </rPr>
      <t xml:space="preserve">Ø </t>
    </r>
    <r>
      <rPr>
        <sz val="11"/>
        <color rgb="FF000000"/>
        <rFont val="Arial"/>
        <family val="0"/>
      </rPr>
      <t xml:space="preserve">Des sorties régulières (patinoire, cinéma, matchs,…)</t>
    </r>
  </si>
  <si>
    <r>
      <rPr>
        <sz val="11"/>
        <color rgb="FF000000"/>
        <rFont val="Wingdings"/>
        <family val="0"/>
        <charset val="2"/>
      </rPr>
      <t xml:space="preserve">Ø </t>
    </r>
    <r>
      <rPr>
        <sz val="11"/>
        <color rgb="FF000000"/>
        <rFont val="Arial"/>
        <family val="0"/>
      </rPr>
      <t xml:space="preserve">Soirée film ou Wii le jeudi soir</t>
    </r>
  </si>
  <si>
    <t xml:space="preserve">Adhésion, bénévolat </t>
  </si>
  <si>
    <t xml:space="preserve">La cotisation permet d’accéder aux différents ateliers qui sont mis en place par les élèves et d’en proposer d’autres afin d’avoir un lycée vivant.</t>
  </si>
  <si>
    <t xml:space="preserve">Parce-que vous avez envie de réaliser une activité qui vous tient à cœur, n’hésitez pas à devenir bénévole dans la Maison des Lycéens ! </t>
  </si>
  <si>
    <t xml:space="preserve">Le montant de la cotisation annuelle permettra l’achat de nouveaux matériels et la mise en place de nouveaux projets pendant votre scolarité au lycée Pierre Mendès France.</t>
  </si>
  <si>
    <t xml:space="preserve">Merci de votre participation !</t>
  </si>
  <si>
    <t xml:space="preserve">Le bordereau d’adhésion à la MDL sera distribué à la rentrée de septembre.</t>
  </si>
  <si>
    <t xml:space="preserve">Informations</t>
  </si>
  <si>
    <r>
      <rPr>
        <b val="true"/>
        <sz val="10"/>
        <color rgb="FF000000"/>
        <rFont val="Wingdings"/>
        <family val="0"/>
        <charset val="2"/>
      </rPr>
      <t xml:space="preserve"></t>
    </r>
    <r>
      <rPr>
        <b val="true"/>
        <sz val="20"/>
        <color rgb="FF000000"/>
        <rFont val="Wingdings"/>
        <family val="0"/>
        <charset val="2"/>
      </rPr>
      <t xml:space="preserve"> </t>
    </r>
    <r>
      <rPr>
        <sz val="16"/>
        <color rgb="FF000000"/>
        <rFont val="Arial"/>
        <family val="0"/>
      </rPr>
      <t xml:space="preserve">Accès à Toutatice et à Pronote</t>
    </r>
  </si>
  <si>
    <r>
      <rPr>
        <sz val="11"/>
        <rFont val="Arial"/>
        <family val="2"/>
      </rPr>
      <t xml:space="preserve">Afin de vous informer à tout moment et simplement, le lycée Polyvalent Pierre Mendès France publie sur internet différentes informations concernant l’établissement et la scolarité de vos enfants. En toute sécurité, grâce à un identifiant et un mot de passe que vous recevrez en début d’année scolaire, vous et vous seul, pourrez accéder aux informations qui concernent vos enfants : leurs notes, leurs bulletins, leurs emplois du temps, leurs absences… 
Pour signaler une absence ou autre, vous pouvez aussi contacter la vie scolaire via Pronote ou par courriel à l'adresse suivante : </t>
    </r>
    <r>
      <rPr>
        <b val="true"/>
        <sz val="11"/>
        <rFont val="Arial"/>
        <family val="2"/>
      </rPr>
      <t xml:space="preserve">vie-scolaire.0350030t@ac-rennes.fr</t>
    </r>
  </si>
  <si>
    <r>
      <rPr>
        <sz val="10"/>
        <color rgb="FF000000"/>
        <rFont val="Wingdings"/>
        <family val="0"/>
        <charset val="2"/>
      </rPr>
      <t xml:space="preserve"></t>
    </r>
    <r>
      <rPr>
        <sz val="20"/>
        <color rgb="FF000000"/>
        <rFont val="Wingdings"/>
        <family val="0"/>
        <charset val="2"/>
      </rPr>
      <t xml:space="preserve"> </t>
    </r>
    <r>
      <rPr>
        <sz val="16"/>
        <color rgb="FF000000"/>
        <rFont val="Arial"/>
        <family val="0"/>
      </rPr>
      <t xml:space="preserve">Autorisation du droit à l’image</t>
    </r>
  </si>
  <si>
    <t xml:space="preserve">Nous pouvons être amenés à utiliser, dans le cadre de nos activités pédagogiques, des photos et/ou des vidéos des élèves et étudiants du lycée :</t>
  </si>
  <si>
    <r>
      <rPr>
        <sz val="11"/>
        <color rgb="FF000000"/>
        <rFont val="Wingdings"/>
        <family val="0"/>
        <charset val="2"/>
      </rPr>
      <t xml:space="preserve">Ø </t>
    </r>
    <r>
      <rPr>
        <sz val="11"/>
        <color rgb="FF000000"/>
        <rFont val="Arial"/>
        <family val="0"/>
      </rPr>
      <t xml:space="preserve">Pour la photo de classe ;</t>
    </r>
  </si>
  <si>
    <r>
      <rPr>
        <sz val="11"/>
        <color rgb="FF000000"/>
        <rFont val="Wingdings"/>
        <family val="0"/>
        <charset val="2"/>
      </rPr>
      <t xml:space="preserve">Ø </t>
    </r>
    <r>
      <rPr>
        <sz val="11"/>
        <color rgb="FF000000"/>
        <rFont val="Arial"/>
        <family val="0"/>
      </rPr>
      <t xml:space="preserve">Pour le site internet ;</t>
    </r>
  </si>
  <si>
    <r>
      <rPr>
        <sz val="11"/>
        <color rgb="FF000000"/>
        <rFont val="Wingdings"/>
        <family val="0"/>
        <charset val="2"/>
      </rPr>
      <t xml:space="preserve">Ø </t>
    </r>
    <r>
      <rPr>
        <sz val="11"/>
        <color rgb="FF000000"/>
        <rFont val="Arial"/>
        <family val="0"/>
      </rPr>
      <t xml:space="preserve">Pour la réalisation d’un cédérom ou d’autres publications (films, journal local, etc…).</t>
    </r>
  </si>
  <si>
    <r>
      <rPr>
        <sz val="11"/>
        <rFont val="Arial"/>
        <family val="0"/>
      </rPr>
      <t xml:space="preserve">La loi fait obligation d’avoir </t>
    </r>
    <r>
      <rPr>
        <b val="true"/>
        <sz val="11"/>
        <rFont val="Arial"/>
        <family val="0"/>
      </rPr>
      <t xml:space="preserve">l’autorisation écrite</t>
    </r>
    <r>
      <rPr>
        <sz val="11"/>
        <rFont val="Arial"/>
        <family val="0"/>
      </rPr>
      <t xml:space="preserve"> des représentants légaux pour cette utilisation.</t>
    </r>
  </si>
  <si>
    <r>
      <rPr>
        <b val="true"/>
        <sz val="10"/>
        <rFont val="Arial"/>
        <family val="0"/>
      </rPr>
      <t xml:space="preserve">L’article 9 du code civil stipule</t>
    </r>
    <r>
      <rPr>
        <sz val="10"/>
        <rFont val="Arial"/>
        <family val="0"/>
      </rPr>
      <t xml:space="preserve"> :</t>
    </r>
  </si>
  <si>
    <r>
      <rPr>
        <sz val="11"/>
        <color rgb="FF000000"/>
        <rFont val="Wingdings"/>
        <family val="0"/>
        <charset val="2"/>
      </rPr>
      <t xml:space="preserve">Ø </t>
    </r>
    <r>
      <rPr>
        <sz val="11"/>
        <color rgb="FF000000"/>
        <rFont val="Arial"/>
        <family val="0"/>
      </rPr>
      <t xml:space="preserve">« Chacun a droit au respect de sa vie privée ».</t>
    </r>
  </si>
  <si>
    <r>
      <rPr>
        <sz val="11"/>
        <color rgb="FF000000"/>
        <rFont val="Wingdings"/>
        <family val="0"/>
        <charset val="2"/>
      </rPr>
      <t xml:space="preserve">Ø </t>
    </r>
    <r>
      <rPr>
        <sz val="11"/>
        <color rgb="FF000000"/>
        <rFont val="Arial"/>
        <family val="0"/>
      </rPr>
      <t xml:space="preserve">« Toute personne peut interdire la reproduction de ses traits… ».</t>
    </r>
  </si>
  <si>
    <r>
      <rPr>
        <sz val="11"/>
        <color rgb="FF000000"/>
        <rFont val="Wingdings"/>
        <family val="0"/>
        <charset val="2"/>
      </rPr>
      <t xml:space="preserve">Ø </t>
    </r>
    <r>
      <rPr>
        <sz val="11"/>
        <color rgb="FF000000"/>
        <rFont val="Arial"/>
        <family val="0"/>
      </rPr>
      <t xml:space="preserve">« … c’est à celui qui reproduit l’image, d’apporter la preuve de l’autorisation… ».</t>
    </r>
  </si>
  <si>
    <t xml:space="preserve">Aucune photo, vidéo d’élèves ou étudiants reconnaissables ne pourront être publiées sans l’autorisation écrite ci-dessous à compléter par les responsables légaux et les élèves ou étudiants majeurs.</t>
  </si>
  <si>
    <r>
      <rPr>
        <sz val="11"/>
        <color rgb="FFED1C24"/>
        <rFont val="Wingdings"/>
        <family val="0"/>
        <charset val="2"/>
      </rPr>
      <t xml:space="preserve">Ø </t>
    </r>
    <r>
      <rPr>
        <b val="true"/>
        <i val="true"/>
        <sz val="11"/>
        <color rgb="FFFF0000"/>
        <rFont val="Arial"/>
        <family val="0"/>
      </rPr>
      <t xml:space="preserve">Autorisation à signer une fois l'onglet "Inscription" complété.</t>
    </r>
  </si>
  <si>
    <t xml:space="preserve">(Conforme à la charte nationale, BOEN n°9 du 26 janvier 2004)</t>
  </si>
  <si>
    <t xml:space="preserve">L’élève s’engage à respecter la présente charte. Ses responsables légaux en ont communication, y adhèrent et s'engagent à faciliter sa mise en application.</t>
  </si>
  <si>
    <t xml:space="preserve">La charte a pour objet de définir les conditions d'utilisation des technologies d'information et de communication dans le cadre des activités scolaires.</t>
  </si>
  <si>
    <t xml:space="preserve">Elle concerne les activités pédagogiques, éducatives et administratives, et engage l'établissement et tous les élèves utilisateurs à :</t>
  </si>
  <si>
    <r>
      <rPr>
        <sz val="11"/>
        <color rgb="FF000000"/>
        <rFont val="Wingdings"/>
        <family val="0"/>
        <charset val="2"/>
      </rPr>
      <t xml:space="preserve">Ø </t>
    </r>
    <r>
      <rPr>
        <sz val="11"/>
        <color rgb="FF000000"/>
        <rFont val="Arial"/>
        <family val="0"/>
      </rPr>
      <t xml:space="preserve">respecter les valeurs fondamentales de la République ;</t>
    </r>
  </si>
  <si>
    <r>
      <rPr>
        <sz val="11"/>
        <color rgb="FF000000"/>
        <rFont val="Wingdings"/>
        <family val="0"/>
        <charset val="2"/>
      </rPr>
      <t xml:space="preserve">Ø </t>
    </r>
    <r>
      <rPr>
        <sz val="11"/>
        <color rgb="FF000000"/>
        <rFont val="Arial"/>
        <family val="0"/>
      </rPr>
      <t xml:space="preserve">respecter les lois en vigueur, en particulier les dispositions relatives au droit de propriété intellectuelle et au droit à l'image ; </t>
    </r>
  </si>
  <si>
    <r>
      <rPr>
        <sz val="11"/>
        <color rgb="FF000000"/>
        <rFont val="Wingdings"/>
        <family val="0"/>
        <charset val="2"/>
      </rPr>
      <t xml:space="preserve">Ø </t>
    </r>
    <r>
      <rPr>
        <sz val="11"/>
        <color rgb="FF000000"/>
        <rFont val="Arial"/>
        <family val="0"/>
      </rPr>
      <t xml:space="preserve">respecter les droits et les biens d'autrui ;</t>
    </r>
  </si>
  <si>
    <r>
      <rPr>
        <sz val="11"/>
        <color rgb="FF000000"/>
        <rFont val="Wingdings"/>
        <family val="0"/>
        <charset val="2"/>
      </rPr>
      <t xml:space="preserve">Ø </t>
    </r>
    <r>
      <rPr>
        <sz val="11"/>
        <color rgb="FF000000"/>
        <rFont val="Arial"/>
        <family val="0"/>
      </rPr>
      <t xml:space="preserve">protéger les personnes.</t>
    </r>
  </si>
  <si>
    <r>
      <rPr>
        <sz val="11"/>
        <color rgb="FF000000"/>
        <rFont val="Arial"/>
        <family val="0"/>
      </rPr>
      <t xml:space="preserve">Les services suivants sont mis à la disposition des élèves dans le cadre de leur scolarité, sous réserve du respect des engagements énoncés sous l'entrée </t>
    </r>
    <r>
      <rPr>
        <b val="true"/>
        <sz val="11"/>
        <color rgb="FF000000"/>
        <rFont val="Arial"/>
        <family val="0"/>
      </rPr>
      <t xml:space="preserve">« l'élève s'engage à » </t>
    </r>
    <r>
      <rPr>
        <sz val="11"/>
        <color rgb="FF000000"/>
        <rFont val="Arial"/>
        <family val="0"/>
      </rPr>
      <t xml:space="preserve">: </t>
    </r>
  </si>
  <si>
    <r>
      <rPr>
        <sz val="11"/>
        <color rgb="FF000000"/>
        <rFont val="Wingdings"/>
        <family val="0"/>
        <charset val="2"/>
      </rPr>
      <t xml:space="preserve">Ø </t>
    </r>
    <r>
      <rPr>
        <sz val="11"/>
        <color rgb="FF000000"/>
        <rFont val="Arial"/>
        <family val="0"/>
      </rPr>
      <t xml:space="preserve">l'accès nominatif et sécurisé à un poste de travail et aux ressources du réseau de l'établissement, pour lequel une identification numérique personnelle est attribuée à l'élève ;</t>
    </r>
  </si>
  <si>
    <r>
      <rPr>
        <sz val="11"/>
        <color rgb="FF000000"/>
        <rFont val="Wingdings"/>
        <family val="0"/>
        <charset val="2"/>
      </rPr>
      <t xml:space="preserve">Ø </t>
    </r>
    <r>
      <rPr>
        <sz val="11"/>
        <color rgb="FF000000"/>
        <rFont val="Arial"/>
        <family val="0"/>
      </rPr>
      <t xml:space="preserve">un dossier individuel de travail sur le réseau ; </t>
    </r>
    <r>
      <rPr>
        <b val="true"/>
        <sz val="11"/>
        <color rgb="FFFF0000"/>
        <rFont val="Arial"/>
        <family val="0"/>
      </rPr>
      <t xml:space="preserve">ce dossier n'est pas personnel</t>
    </r>
    <r>
      <rPr>
        <sz val="11"/>
        <color rgb="FF000000"/>
        <rFont val="Arial"/>
        <family val="0"/>
      </rPr>
      <t xml:space="preserve"> ; il est réservé à un usage exclusivement scolaire ; des personnels habilités de l’établissement peuvent être amenés à consulter le contenu de ces dossiers individuels ;</t>
    </r>
  </si>
  <si>
    <r>
      <rPr>
        <sz val="11"/>
        <color rgb="FF000000"/>
        <rFont val="Wingdings"/>
        <family val="0"/>
        <charset val="2"/>
      </rPr>
      <t xml:space="preserve">Ø </t>
    </r>
    <r>
      <rPr>
        <sz val="11"/>
        <color rgb="FF000000"/>
        <rFont val="Arial"/>
        <family val="0"/>
      </rPr>
      <t xml:space="preserve">l'accès à l'ensemble des ressources et services de l'internet autorisés par l'établissement.</t>
    </r>
  </si>
  <si>
    <r>
      <rPr>
        <b val="true"/>
        <sz val="11"/>
        <color rgb="FF000000"/>
        <rFont val="Arial"/>
        <family val="0"/>
      </rPr>
      <t xml:space="preserve">L'utilisation des réseaux sociaux (type facebook), des messageries instantanées (type MSN) ou tout autre site de </t>
    </r>
    <r>
      <rPr>
        <b val="true"/>
        <i val="true"/>
        <sz val="11"/>
        <color rgb="FF000000"/>
        <rFont val="Arial"/>
        <family val="0"/>
      </rPr>
      <t xml:space="preserve">tchat</t>
    </r>
    <r>
      <rPr>
        <b val="true"/>
        <sz val="11"/>
        <color rgb="FF000000"/>
        <rFont val="Arial"/>
        <family val="0"/>
      </rPr>
      <t xml:space="preserve"> est interdite en raison de la non traçabilité de leur contenu ;</t>
    </r>
  </si>
  <si>
    <t xml:space="preserve">L'établissement s'engage à :</t>
  </si>
  <si>
    <r>
      <rPr>
        <sz val="11"/>
        <color rgb="FF000000"/>
        <rFont val="Wingdings"/>
        <family val="0"/>
        <charset val="2"/>
      </rPr>
      <t xml:space="preserve">Ø </t>
    </r>
    <r>
      <rPr>
        <sz val="11"/>
        <color rgb="FF000000"/>
        <rFont val="Arial"/>
        <family val="0"/>
      </rPr>
      <t xml:space="preserve">protéger, dans le respect de la loi, le droit de l'élève à la protection de sa vie privée et au secret de sa correspondance ;</t>
    </r>
  </si>
  <si>
    <r>
      <rPr>
        <sz val="11"/>
        <color rgb="FF000000"/>
        <rFont val="Wingdings"/>
        <family val="0"/>
        <charset val="2"/>
      </rPr>
      <t xml:space="preserve">Ø </t>
    </r>
    <r>
      <rPr>
        <sz val="11"/>
        <color rgb="FF000000"/>
        <rFont val="Arial"/>
        <family val="0"/>
      </rPr>
      <t xml:space="preserve">assurer la sécurité de l'accès de l'élève au réseau ;</t>
    </r>
  </si>
  <si>
    <r>
      <rPr>
        <sz val="11"/>
        <color rgb="FF000000"/>
        <rFont val="Wingdings"/>
        <family val="0"/>
        <charset val="2"/>
      </rPr>
      <t xml:space="preserve">Ø </t>
    </r>
    <r>
      <rPr>
        <sz val="11"/>
        <color rgb="FF000000"/>
        <rFont val="Arial"/>
        <family val="0"/>
      </rPr>
      <t xml:space="preserve">former les élèves à l'usage de l'Internet dans le cadre de référence du Brevet d'Informatique et d'Internet (B2i), les informer clairement de leurs droits et de leurs devoirs ;</t>
    </r>
  </si>
  <si>
    <r>
      <rPr>
        <sz val="11"/>
        <color rgb="FF000000"/>
        <rFont val="Wingdings"/>
        <family val="0"/>
        <charset val="2"/>
      </rPr>
      <t xml:space="preserve">Ø </t>
    </r>
    <r>
      <rPr>
        <sz val="11"/>
        <color rgb="FF000000"/>
        <rFont val="Arial"/>
        <family val="0"/>
      </rPr>
      <t xml:space="preserve">filtrer et surveiller les accès à l'internet afin d'éviter, dans la mesure du possible, l'accès à des documents inappropriés, notamment pornographiques ou violents ;</t>
    </r>
  </si>
  <si>
    <r>
      <rPr>
        <sz val="11"/>
        <color rgb="FF000000"/>
        <rFont val="Wingdings"/>
        <family val="0"/>
        <charset val="2"/>
      </rPr>
      <t xml:space="preserve">Ø </t>
    </r>
    <r>
      <rPr>
        <b val="true"/>
        <u val="single"/>
        <sz val="11"/>
        <color rgb="FF000000"/>
        <rFont val="Arial"/>
        <family val="0"/>
      </rPr>
      <t xml:space="preserve">informer les autorités des délits constatés</t>
    </r>
    <r>
      <rPr>
        <sz val="11"/>
        <color rgb="FF000000"/>
        <rFont val="Arial"/>
        <family val="0"/>
      </rPr>
      <t xml:space="preserve">.</t>
    </r>
  </si>
  <si>
    <t xml:space="preserve">L'élève s'engage à :</t>
  </si>
  <si>
    <r>
      <rPr>
        <sz val="11"/>
        <color rgb="FF000000"/>
        <rFont val="Wingdings"/>
        <family val="0"/>
        <charset val="2"/>
      </rPr>
      <t xml:space="preserve">Ø </t>
    </r>
    <r>
      <rPr>
        <sz val="11"/>
        <color rgb="FF000000"/>
        <rFont val="Arial"/>
        <family val="0"/>
      </rPr>
      <t xml:space="preserve">respecter la loi, en particulier ne pas consulter délibérément, publier, communiquer ou promouvoir, par quelque moyen que ce soit, des informations, des documents à caractère diffamatoire, pornographique, raciste ou xénophobe, incitant aux crimes, aux délits, à la haine, ou portant atteinte à la vie privée, au droit à l'image ou au droit d'auteur ;</t>
    </r>
  </si>
  <si>
    <r>
      <rPr>
        <sz val="11"/>
        <color rgb="FF000000"/>
        <rFont val="Wingdings"/>
        <family val="0"/>
        <charset val="2"/>
      </rPr>
      <t xml:space="preserve">Ø </t>
    </r>
    <r>
      <rPr>
        <sz val="11"/>
        <color rgb="FF000000"/>
        <rFont val="Arial"/>
        <family val="0"/>
      </rPr>
      <t xml:space="preserve">ne pas divulguer son identification numérique personnelle ;</t>
    </r>
  </si>
  <si>
    <r>
      <rPr>
        <sz val="11"/>
        <color rgb="FFCE181E"/>
        <rFont val="Wingdings"/>
        <family val="0"/>
        <charset val="2"/>
      </rPr>
      <t xml:space="preserve">Ø </t>
    </r>
    <r>
      <rPr>
        <b val="true"/>
        <sz val="11"/>
        <color rgb="FFCE181E"/>
        <rFont val="Arial"/>
        <family val="0"/>
      </rPr>
      <t xml:space="preserve">ne pas usurper l'identité d'un autre utilisateur </t>
    </r>
    <r>
      <rPr>
        <sz val="11"/>
        <color rgb="FFCE181E"/>
        <rFont val="Arial"/>
        <family val="0"/>
      </rPr>
      <t xml:space="preserve">;</t>
    </r>
  </si>
  <si>
    <r>
      <rPr>
        <sz val="11"/>
        <color rgb="FFCE181E"/>
        <rFont val="Wingdings"/>
        <family val="0"/>
        <charset val="2"/>
      </rPr>
      <t xml:space="preserve">Ø </t>
    </r>
    <r>
      <rPr>
        <b val="true"/>
        <sz val="11"/>
        <color rgb="FFCE181E"/>
        <rFont val="Arial"/>
        <family val="0"/>
      </rPr>
      <t xml:space="preserve">ne pas</t>
    </r>
    <r>
      <rPr>
        <sz val="11"/>
        <color rgb="FFCE181E"/>
        <rFont val="Arial"/>
        <family val="0"/>
      </rPr>
      <t xml:space="preserve"> </t>
    </r>
    <r>
      <rPr>
        <b val="true"/>
        <sz val="11"/>
        <color rgb="FFCE181E"/>
        <rFont val="Arial"/>
        <family val="0"/>
      </rPr>
      <t xml:space="preserve">installer des logiciels, jeux ou autres programmes sur le réseau ou les ordinateurs de l'établissement ;</t>
    </r>
  </si>
  <si>
    <r>
      <rPr>
        <sz val="11"/>
        <color rgb="FFCE181E"/>
        <rFont val="Wingdings"/>
        <family val="0"/>
        <charset val="2"/>
      </rPr>
      <t xml:space="preserve">Ø </t>
    </r>
    <r>
      <rPr>
        <b val="true"/>
        <sz val="11"/>
        <color rgb="FFCE181E"/>
        <rFont val="Arial"/>
        <family val="0"/>
      </rPr>
      <t xml:space="preserve">ne pas tenter de modifier la configuration des ordinateurs de l’établissement ;</t>
    </r>
  </si>
  <si>
    <r>
      <rPr>
        <sz val="11"/>
        <color rgb="FFCE181E"/>
        <rFont val="Wingdings"/>
        <family val="0"/>
        <charset val="2"/>
      </rPr>
      <t xml:space="preserve">Ø </t>
    </r>
    <r>
      <rPr>
        <b val="true"/>
        <sz val="11"/>
        <color rgb="FFCE181E"/>
        <rFont val="Arial"/>
        <family val="0"/>
      </rPr>
      <t xml:space="preserve">ne pas stocker des documents (musiques, vidéos, jeux ou autres) sans rapports avec les enseignements ;</t>
    </r>
  </si>
  <si>
    <r>
      <rPr>
        <sz val="11"/>
        <color rgb="FF000000"/>
        <rFont val="Wingdings"/>
        <family val="0"/>
        <charset val="2"/>
      </rPr>
      <t xml:space="preserve">Ø </t>
    </r>
    <r>
      <rPr>
        <b val="true"/>
        <sz val="11"/>
        <color rgb="FF000000"/>
        <rFont val="Arial"/>
        <family val="0"/>
      </rPr>
      <t xml:space="preserve">ne pas tenter de passer outre le filtrage d'accès aux sites internet</t>
    </r>
    <r>
      <rPr>
        <sz val="11"/>
        <color rgb="FF000000"/>
        <rFont val="Arial"/>
        <family val="0"/>
      </rPr>
      <t xml:space="preserve"> (via l'utilisation d'un proxi par exemple) ;</t>
    </r>
  </si>
  <si>
    <r>
      <rPr>
        <sz val="11"/>
        <color rgb="FF000000"/>
        <rFont val="Wingdings"/>
        <family val="0"/>
        <charset val="2"/>
      </rPr>
      <t xml:space="preserve">Ø </t>
    </r>
    <r>
      <rPr>
        <sz val="11"/>
        <color rgb="FF000000"/>
        <rFont val="Arial"/>
        <family val="0"/>
      </rPr>
      <t xml:space="preserve">ne pas introduire sans autorisation dans l'établissement de matériel susceptible de nuire au bon fonctionnement ou à la sécurité du réseau ;</t>
    </r>
  </si>
  <si>
    <r>
      <rPr>
        <sz val="11"/>
        <color rgb="FF000000"/>
        <rFont val="Wingdings"/>
        <family val="0"/>
        <charset val="2"/>
      </rPr>
      <t xml:space="preserve">Ø </t>
    </r>
    <r>
      <rPr>
        <b val="true"/>
        <sz val="11"/>
        <color rgb="FF000000"/>
        <rFont val="Arial"/>
        <family val="0"/>
      </rPr>
      <t xml:space="preserve">prendre soin du matériel informatique mis à sa disposition</t>
    </r>
    <r>
      <rPr>
        <sz val="11"/>
        <color rgb="FF000000"/>
        <rFont val="Arial"/>
        <family val="0"/>
      </rPr>
      <t xml:space="preserve"> ;</t>
    </r>
  </si>
  <si>
    <r>
      <rPr>
        <sz val="11"/>
        <color rgb="FF000000"/>
        <rFont val="Wingdings"/>
        <family val="0"/>
        <charset val="2"/>
      </rPr>
      <t xml:space="preserve">Ø </t>
    </r>
    <r>
      <rPr>
        <b val="true"/>
        <sz val="11"/>
        <color rgb="FF000000"/>
        <rFont val="Arial"/>
        <family val="0"/>
      </rPr>
      <t xml:space="preserve">informer l'établissement de toute anomalie constatée</t>
    </r>
    <r>
      <rPr>
        <sz val="11"/>
        <color rgb="FF000000"/>
        <rFont val="Arial"/>
        <family val="0"/>
      </rPr>
      <t xml:space="preserve">.</t>
    </r>
  </si>
  <si>
    <t xml:space="preserve">Sanctions :</t>
  </si>
  <si>
    <t xml:space="preserve">L'utilisateur qui contreviendrait aux règles précédemment définies s'expose à ce que son accès aux ressources informatiques soit strictement limité aux actes pédagogiques décidés sous la responsabilité des enseignants. Il s'expose également aux sanctions prévues par le règlement intérieur et à des poursuites civiles et pénales le cas échéant.</t>
  </si>
  <si>
    <t xml:space="preserve">L'établissement se réserve le droit :</t>
  </si>
  <si>
    <r>
      <rPr>
        <b val="true"/>
        <sz val="11"/>
        <color rgb="FF000000"/>
        <rFont val="Arial"/>
        <family val="0"/>
      </rPr>
      <t xml:space="preserve">de procéder à des contrôles</t>
    </r>
    <r>
      <rPr>
        <sz val="11"/>
        <color rgb="FF000000"/>
        <rFont val="Arial"/>
        <family val="0"/>
      </rPr>
      <t xml:space="preserve"> du bon usage des installations et des sites visités, </t>
    </r>
  </si>
  <si>
    <t xml:space="preserve">de prendre toute mesure urgente visant à empêcher la perturbation éventuelle des services mis à disposition, y compris d'en stopper l'accès en cas d'utilisation excessive ou non-conforme à leur objectif éducatif et pédagogique.</t>
  </si>
  <si>
    <t xml:space="preserve">Classe demandée à la rentrée prochaine</t>
  </si>
  <si>
    <t xml:space="preserve">Entrants ?</t>
  </si>
  <si>
    <t xml:space="preserve">LP ou LGT</t>
  </si>
  <si>
    <t xml:space="preserve">     o  Lycée général et technologique :</t>
  </si>
  <si>
    <t xml:space="preserve">Valeur</t>
  </si>
  <si>
    <t xml:space="preserve">11 Agriculteur sur petite exploitation</t>
  </si>
  <si>
    <t xml:space="preserve">Rennes</t>
  </si>
  <si>
    <t xml:space="preserve">3PMET : Prépa-Métiers</t>
  </si>
  <si>
    <t xml:space="preserve">12 Agriculteur sur moyenne exploitation</t>
  </si>
  <si>
    <t xml:space="preserve">Nantes</t>
  </si>
  <si>
    <r>
      <rPr>
        <sz val="10"/>
        <rFont val="Arial"/>
        <family val="0"/>
      </rPr>
      <t xml:space="preserve">2GT : 2</t>
    </r>
    <r>
      <rPr>
        <vertAlign val="superscript"/>
        <sz val="10"/>
        <rFont val="Arial"/>
        <family val="0"/>
      </rPr>
      <t xml:space="preserve">nde</t>
    </r>
    <r>
      <rPr>
        <sz val="10"/>
        <rFont val="Arial"/>
        <family val="0"/>
      </rPr>
      <t xml:space="preserve"> Générale et Technologique</t>
    </r>
  </si>
  <si>
    <t xml:space="preserve">13 Agriculteur sur grande exploitation</t>
  </si>
  <si>
    <t xml:space="preserve">Caen</t>
  </si>
  <si>
    <t xml:space="preserve">2GT : 2UPE2A GT (seconde UPE2A au Lycée Général et Technologique)</t>
  </si>
  <si>
    <t xml:space="preserve">21 Artisan</t>
  </si>
  <si>
    <r>
      <rPr>
        <sz val="10"/>
        <rFont val="Arial"/>
        <family val="0"/>
      </rPr>
      <t xml:space="preserve">1G : 1</t>
    </r>
    <r>
      <rPr>
        <vertAlign val="superscript"/>
        <sz val="10"/>
        <rFont val="Arial"/>
        <family val="0"/>
      </rPr>
      <t xml:space="preserve">ère</t>
    </r>
    <r>
      <rPr>
        <sz val="10"/>
        <rFont val="Arial"/>
        <family val="0"/>
      </rPr>
      <t xml:space="preserve"> Générale</t>
    </r>
  </si>
  <si>
    <t xml:space="preserve">22 Commerçant et assimilé</t>
  </si>
  <si>
    <t xml:space="preserve">Aix-Marseille</t>
  </si>
  <si>
    <t xml:space="preserve">1STI2D : Première Sciences et Technologies de l’Industrie et du Développement Durable</t>
  </si>
  <si>
    <t xml:space="preserve">23 Chef d’entreprise de 10 salariés ou plus</t>
  </si>
  <si>
    <t xml:space="preserve">Amiens</t>
  </si>
  <si>
    <t xml:space="preserve">TG : Terminale Générale</t>
  </si>
  <si>
    <t xml:space="preserve">31 Profession libérale</t>
  </si>
  <si>
    <t xml:space="preserve">Besançon</t>
  </si>
  <si>
    <t xml:space="preserve">TSTI2D : Terminale STI2D option AC : Architecture et Construction</t>
  </si>
  <si>
    <t xml:space="preserve">33 Cadre de la fonction publique</t>
  </si>
  <si>
    <t xml:space="preserve">Bordeaux</t>
  </si>
  <si>
    <r>
      <rPr>
        <sz val="10"/>
        <rFont val="Arial"/>
        <family val="0"/>
      </rPr>
      <t xml:space="preserve">TSTI2D : </t>
    </r>
    <r>
      <rPr>
        <sz val="10"/>
        <rFont val="Arial"/>
        <family val="2"/>
      </rPr>
      <t xml:space="preserve">Terminale STI2D option EE : Énergie et Environnement</t>
    </r>
  </si>
  <si>
    <t xml:space="preserve">34 Professeur et assimilé</t>
  </si>
  <si>
    <r>
      <rPr>
        <sz val="10"/>
        <rFont val="Arial"/>
        <family val="0"/>
      </rPr>
      <t xml:space="preserve">TSTI2D : </t>
    </r>
    <r>
      <rPr>
        <sz val="10"/>
        <rFont val="Arial"/>
        <family val="2"/>
      </rPr>
      <t xml:space="preserve">Terminale STI2D option ITEC : Innovation Technologiques et Éco-Conception</t>
    </r>
  </si>
  <si>
    <t xml:space="preserve">35 Profession de l’information, des arts et des spectacles</t>
  </si>
  <si>
    <t xml:space="preserve">Clermont-Ferrand</t>
  </si>
  <si>
    <r>
      <rPr>
        <sz val="10"/>
        <rFont val="Arial"/>
        <family val="0"/>
      </rPr>
      <t xml:space="preserve">TSTI2D : T</t>
    </r>
    <r>
      <rPr>
        <sz val="10"/>
        <rFont val="Arial"/>
        <family val="2"/>
      </rPr>
      <t xml:space="preserve">erminale STI2D option SIN Systèmes Informatiques et Numériques</t>
    </r>
  </si>
  <si>
    <t xml:space="preserve">37 Cadre administratif et commercial d’entreprise</t>
  </si>
  <si>
    <t xml:space="preserve">Corse</t>
  </si>
  <si>
    <t xml:space="preserve">UPE2A LP : UPE2A au Lycée Professionnel</t>
  </si>
  <si>
    <t xml:space="preserve">38 Ingénieur et cadre technique d’entreprise</t>
  </si>
  <si>
    <t xml:space="preserve">Créteil</t>
  </si>
  <si>
    <t xml:space="preserve">     o  Filière Énergétique :</t>
  </si>
  <si>
    <t xml:space="preserve">42 Instituteur et assimilé</t>
  </si>
  <si>
    <t xml:space="preserve">Dijon</t>
  </si>
  <si>
    <r>
      <rPr>
        <sz val="10"/>
        <rFont val="Arial"/>
        <family val="0"/>
      </rPr>
      <t xml:space="preserve">1CAP MIT (1</t>
    </r>
    <r>
      <rPr>
        <vertAlign val="superscript"/>
        <sz val="10"/>
        <rFont val="Arial"/>
        <family val="0"/>
      </rPr>
      <t xml:space="preserve">ère</t>
    </r>
    <r>
      <rPr>
        <sz val="10"/>
        <rFont val="Arial"/>
        <family val="0"/>
      </rPr>
      <t xml:space="preserve"> année) : Monteur en Installations Thermiques</t>
    </r>
  </si>
  <si>
    <t xml:space="preserve">43 Profession intermédiaire de la santé et du travail social</t>
  </si>
  <si>
    <t xml:space="preserve">Grenoble</t>
  </si>
  <si>
    <t xml:space="preserve">2PRO MTNE : Métiers des Transitions Numériques et Énergétiques</t>
  </si>
  <si>
    <t xml:space="preserve">44 Clergé, religieux</t>
  </si>
  <si>
    <t xml:space="preserve">La Guadeloupe</t>
  </si>
  <si>
    <t xml:space="preserve">1PRO ICCER : Installateur en Chauffage, Climatisation et Energies Renouvelables</t>
  </si>
  <si>
    <t xml:space="preserve">45 Profession intermédiaire administrative de la fonction publique</t>
  </si>
  <si>
    <t xml:space="preserve">Guyane</t>
  </si>
  <si>
    <r>
      <rPr>
        <sz val="10"/>
        <color rgb="FF000000"/>
        <rFont val="Arial"/>
        <family val="0"/>
      </rPr>
      <t xml:space="preserve">1PRO MEE (</t>
    </r>
    <r>
      <rPr>
        <sz val="10"/>
        <rFont val="Arial"/>
        <family val="0"/>
      </rPr>
      <t xml:space="preserve">Maintenance et</t>
    </r>
    <r>
      <rPr>
        <sz val="10"/>
        <color rgb="FF000000"/>
        <rFont val="Arial"/>
        <family val="0"/>
      </rPr>
      <t xml:space="preserve"> Efficacité Énergétique)</t>
    </r>
  </si>
  <si>
    <t xml:space="preserve">46 Profession intermédiaire administrative et commerciale des entreprises</t>
  </si>
  <si>
    <t xml:space="preserve">Lille</t>
  </si>
  <si>
    <t xml:space="preserve">BTS1 FED : Fluides Énergies Domotique option Génie Climatique et Fluidique</t>
  </si>
  <si>
    <t xml:space="preserve">47 Technicien</t>
  </si>
  <si>
    <t xml:space="preserve">Limoges</t>
  </si>
  <si>
    <t xml:space="preserve">BTS1 MSEF : MS option Maintenance des Systèmes Énergétiques et Fluidiques (statut apprenti)</t>
  </si>
  <si>
    <t xml:space="preserve">48 Contremaître, agent de maîtrise</t>
  </si>
  <si>
    <t xml:space="preserve">Lyon</t>
  </si>
  <si>
    <r>
      <rPr>
        <sz val="10"/>
        <rFont val="Arial"/>
        <family val="0"/>
      </rPr>
      <t xml:space="preserve">2CAP MIT (2</t>
    </r>
    <r>
      <rPr>
        <vertAlign val="superscript"/>
        <sz val="10"/>
        <rFont val="Arial"/>
        <family val="0"/>
      </rPr>
      <t xml:space="preserve">ème</t>
    </r>
    <r>
      <rPr>
        <sz val="10"/>
        <rFont val="Arial"/>
        <family val="0"/>
      </rPr>
      <t xml:space="preserve"> année) : Monteur en Installations Thermiques</t>
    </r>
  </si>
  <si>
    <t xml:space="preserve">52 Employé civil et agents de service de la fonction publique</t>
  </si>
  <si>
    <t xml:space="preserve">La Martinique</t>
  </si>
  <si>
    <t xml:space="preserve">TPRO IM (TISEC) : Technicien en Installation des Systèmes Énergétiques et Climatiques</t>
  </si>
  <si>
    <t xml:space="preserve">53 Policier et militaire</t>
  </si>
  <si>
    <t xml:space="preserve">Mayotte</t>
  </si>
  <si>
    <t xml:space="preserve">TPRO IM (TMSEC) : Technicien de Maintenance des Systèmes Énergétiques et Climatiques</t>
  </si>
  <si>
    <t xml:space="preserve">54 Employé administratif d’entreprise</t>
  </si>
  <si>
    <t xml:space="preserve">Montpellier</t>
  </si>
  <si>
    <t xml:space="preserve">BTS2 FED : Fluides Énergies Domotique option Génie Climatique et Fluidique</t>
  </si>
  <si>
    <t xml:space="preserve">55 Employé de commerce</t>
  </si>
  <si>
    <t xml:space="preserve">Nancy-Metz</t>
  </si>
  <si>
    <r>
      <rPr>
        <sz val="10"/>
        <rFont val="Arial"/>
        <family val="0"/>
      </rPr>
      <t xml:space="preserve">BTS2 FED : Fluides Énergies Domotique option Génie Climatique et Fluidique </t>
    </r>
    <r>
      <rPr>
        <sz val="10"/>
        <color rgb="FF000000"/>
        <rFont val="Arial"/>
        <family val="0"/>
      </rPr>
      <t xml:space="preserve">(statut apprenti la 2ème année)</t>
    </r>
  </si>
  <si>
    <t xml:space="preserve">56 Personnel des services directs aux particuliers</t>
  </si>
  <si>
    <t xml:space="preserve">BTS2 MSEF : MS option Maintenance des Systèmes Énergétiques et Fluidiques (statut apprenti)</t>
  </si>
  <si>
    <t xml:space="preserve">62 Ouvrier qualifié de type industriel</t>
  </si>
  <si>
    <t xml:space="preserve">Nice</t>
  </si>
  <si>
    <t xml:space="preserve">.</t>
  </si>
  <si>
    <t xml:space="preserve">63 Ouvrier qualifié de type artisanal</t>
  </si>
  <si>
    <t xml:space="preserve">Orléans-Tours</t>
  </si>
  <si>
    <t xml:space="preserve">     o  Filière Génie Civil Études :</t>
  </si>
  <si>
    <t xml:space="preserve">64 Chauffeur</t>
  </si>
  <si>
    <t xml:space="preserve">Paris</t>
  </si>
  <si>
    <t xml:space="preserve">2PRO ME MNB : Métiers des Etudes et de la Modélisation Numérique du Bâtiment </t>
  </si>
  <si>
    <t xml:space="preserve">65 Ouvrier qualifié de la manutention, du magasinage, du transport</t>
  </si>
  <si>
    <t xml:space="preserve">Poitiers</t>
  </si>
  <si>
    <t xml:space="preserve">BTS1 BAT : Bâtiment (statut scolaire)</t>
  </si>
  <si>
    <t xml:space="preserve">67 Ouvrier non qualifié de type industriel</t>
  </si>
  <si>
    <t xml:space="preserve">Reims</t>
  </si>
  <si>
    <t xml:space="preserve">BTS1 BAT : Bâtiment 1+1 (statut scolaire la 1ère année)</t>
  </si>
  <si>
    <t xml:space="preserve">68 Ouvrier non qualifié de type industriel</t>
  </si>
  <si>
    <r>
      <rPr>
        <sz val="10"/>
        <color rgb="FF000000"/>
        <rFont val="Arial"/>
        <family val="2"/>
      </rPr>
      <t xml:space="preserve">BTS1 MEC : Management Economique de la Construction</t>
    </r>
    <r>
      <rPr>
        <sz val="10"/>
        <rFont val="Arial"/>
        <family val="2"/>
      </rPr>
      <t xml:space="preserve"> (statut apprenti)</t>
    </r>
  </si>
  <si>
    <t xml:space="preserve">69 Ouvrier agricole</t>
  </si>
  <si>
    <t xml:space="preserve">La Réunion</t>
  </si>
  <si>
    <r>
      <rPr>
        <sz val="10"/>
        <rFont val="Arial"/>
        <family val="1"/>
      </rPr>
      <t xml:space="preserve">BTS1 EBCR : Enveloppe du Bâtiment Conception et Réalisation (statut scolaire la 1</t>
    </r>
    <r>
      <rPr>
        <vertAlign val="superscript"/>
        <sz val="10"/>
        <rFont val="Arial"/>
        <family val="1"/>
      </rPr>
      <t xml:space="preserve">ère</t>
    </r>
    <r>
      <rPr>
        <sz val="10"/>
        <rFont val="Arial"/>
        <family val="1"/>
      </rPr>
      <t xml:space="preserve"> année)</t>
    </r>
  </si>
  <si>
    <t xml:space="preserve">71 Ancien agriculteur exploitant</t>
  </si>
  <si>
    <t xml:space="preserve">BTS1 MGTMN : Métiers du Géomètre Topographe et de la Modélisation Numérique</t>
  </si>
  <si>
    <t xml:space="preserve">72 Ancien artisan, commercial et chef d’entreprise</t>
  </si>
  <si>
    <t xml:space="preserve">1PRO EEAA (EE) : Technicien d’Études du Bâtiment : Études et Économie</t>
  </si>
  <si>
    <t xml:space="preserve">74 Ancien cadre</t>
  </si>
  <si>
    <t xml:space="preserve">1PRO EEAA (AA) : Technicien d’Études du Bâtiment : Assistant en Architecture </t>
  </si>
  <si>
    <t xml:space="preserve">75 Ancienne profession intermédiaire</t>
  </si>
  <si>
    <t xml:space="preserve">1PRO TOPO : Technicien Géomètre Topographe</t>
  </si>
  <si>
    <t xml:space="preserve">77 Ancien employé</t>
  </si>
  <si>
    <t xml:space="preserve">BTS2 BAT : Bâtiment (statut scolaire)</t>
  </si>
  <si>
    <t xml:space="preserve">78 Ancien ouvrier</t>
  </si>
  <si>
    <t xml:space="preserve">BTS2 BAT : Bâtiment 1+1 (statut apprenti la 2ème année)</t>
  </si>
  <si>
    <t xml:space="preserve">81 Chômeur n’ayant jamais travaillé</t>
  </si>
  <si>
    <r>
      <rPr>
        <sz val="10"/>
        <color rgb="FF000000"/>
        <rFont val="Arial"/>
        <family val="2"/>
      </rPr>
      <t xml:space="preserve">BTS2 MEC : Management Economique de la Construction</t>
    </r>
    <r>
      <rPr>
        <sz val="10"/>
        <rFont val="Arial"/>
        <family val="2"/>
      </rPr>
      <t xml:space="preserve"> (statut apprenti)</t>
    </r>
  </si>
  <si>
    <t xml:space="preserve">83 Militaire du contingent</t>
  </si>
  <si>
    <t xml:space="preserve">BTS2 EBCR : Enveloppe du Bâtiment Conception et Réalisation (statut apprenti la 2ème année)</t>
  </si>
  <si>
    <t xml:space="preserve">84 Elève, étudiant</t>
  </si>
  <si>
    <t xml:space="preserve">BTS2 MGTMN : Métiers du Géomètre Topographe et de la Modélisation Numérique</t>
  </si>
  <si>
    <t xml:space="preserve">85 Personnes sans activité professionnelle de moins de 60 ans (sauf retraités)</t>
  </si>
  <si>
    <t xml:space="preserve">TPRO EEAA (EE) : Technicien d’Études du Bâtiment : Études et Économie</t>
  </si>
  <si>
    <t xml:space="preserve">86 Personnes sans activité professionnelle de 60 ans et plus (sauf retraités)</t>
  </si>
  <si>
    <t xml:space="preserve">TPRO EEAA (AA) : Technicien d’Études du Bâtiment : Assistant en Architecture </t>
  </si>
  <si>
    <t xml:space="preserve">TPRO TOPO : Technicien Géomètre Topographe</t>
  </si>
  <si>
    <t xml:space="preserve">ans</t>
  </si>
  <si>
    <t xml:space="preserve">     o  Filière Génie Civil Réalisation :</t>
  </si>
  <si>
    <r>
      <rPr>
        <sz val="10"/>
        <color rgb="FFC9211E"/>
        <rFont val="Arial"/>
        <family val="0"/>
      </rPr>
      <t xml:space="preserve">1CAP MMF (1</t>
    </r>
    <r>
      <rPr>
        <vertAlign val="superscript"/>
        <sz val="10"/>
        <color rgb="FFC9211E"/>
        <rFont val="Arial"/>
        <family val="0"/>
      </rPr>
      <t xml:space="preserve">ère</t>
    </r>
    <r>
      <rPr>
        <sz val="10"/>
        <color rgb="FFC9211E"/>
        <rFont val="Arial"/>
        <family val="0"/>
      </rPr>
      <t xml:space="preserve"> année)</t>
    </r>
    <r>
      <rPr>
        <sz val="10"/>
        <rFont val="Arial"/>
        <family val="0"/>
      </rPr>
      <t xml:space="preserve"> : Maçon</t>
    </r>
  </si>
  <si>
    <t xml:space="preserve">2PRO CD BTP : Métiers de la Construction Durable Bâtiments, et Travaux Publics</t>
  </si>
  <si>
    <r>
      <rPr>
        <sz val="10"/>
        <color rgb="FFC9211E"/>
        <rFont val="Arial"/>
        <family val="1"/>
      </rPr>
      <t xml:space="preserve">2CAP MMF (2</t>
    </r>
    <r>
      <rPr>
        <vertAlign val="superscript"/>
        <sz val="10"/>
        <color rgb="FFC9211E"/>
        <rFont val="Arial"/>
        <family val="1"/>
      </rPr>
      <t xml:space="preserve">ème</t>
    </r>
    <r>
      <rPr>
        <sz val="10"/>
        <color rgb="FFC9211E"/>
        <rFont val="Arial"/>
        <family val="1"/>
      </rPr>
      <t xml:space="preserve"> année) : </t>
    </r>
    <r>
      <rPr>
        <sz val="10"/>
        <rFont val="Arial"/>
        <family val="1"/>
      </rPr>
      <t xml:space="preserve">Maçon</t>
    </r>
  </si>
  <si>
    <t xml:space="preserve">1PRO ORME (ORGO) : Technicien du Bâtiment Organisation et Réalisation du Gros Œuvre</t>
  </si>
  <si>
    <t xml:space="preserve">TPRO ORME (ORGO) : Technicien du Bâtiment Organisation et Réalisation du Gros Œuvre</t>
  </si>
  <si>
    <t xml:space="preserve">     o  Filière Menuiserie et Ossature Bois :</t>
  </si>
  <si>
    <r>
      <rPr>
        <sz val="10"/>
        <rFont val="Arial"/>
        <family val="2"/>
      </rPr>
      <t xml:space="preserve">1CAP MMF (1</t>
    </r>
    <r>
      <rPr>
        <vertAlign val="superscript"/>
        <sz val="10"/>
        <rFont val="Arial"/>
        <family val="2"/>
      </rPr>
      <t xml:space="preserve">ère</t>
    </r>
    <r>
      <rPr>
        <sz val="10"/>
        <rFont val="Arial"/>
        <family val="2"/>
      </rPr>
      <t xml:space="preserve"> année) : </t>
    </r>
    <r>
      <rPr>
        <sz val="10"/>
        <color rgb="FF000000"/>
        <rFont val="Arial"/>
        <family val="2"/>
      </rPr>
      <t xml:space="preserve">Menuisier Fabricant</t>
    </r>
  </si>
  <si>
    <t xml:space="preserve">2PRO CB : Constructeurs Bois (Constructeur Bois)</t>
  </si>
  <si>
    <t xml:space="preserve">2PRO MA (Famille de métiers MAMA) : Menuisier Agenceur</t>
  </si>
  <si>
    <r>
      <rPr>
        <sz val="10"/>
        <color rgb="FF000000"/>
        <rFont val="Arial"/>
        <family val="0"/>
      </rPr>
      <t xml:space="preserve">BTS1 SCBH : Système Constructif Bois et Habitat (statut scolaire la 1</t>
    </r>
    <r>
      <rPr>
        <vertAlign val="superscript"/>
        <sz val="10"/>
        <color rgb="FF000000"/>
        <rFont val="Arial"/>
        <family val="0"/>
      </rPr>
      <t xml:space="preserve">ère</t>
    </r>
    <r>
      <rPr>
        <sz val="10"/>
        <color rgb="FF000000"/>
        <rFont val="Arial"/>
        <family val="0"/>
      </rPr>
      <t xml:space="preserve"> année)</t>
    </r>
  </si>
  <si>
    <r>
      <rPr>
        <sz val="10"/>
        <rFont val="Arial"/>
        <family val="0"/>
      </rPr>
      <t xml:space="preserve">2CAP MMF (2</t>
    </r>
    <r>
      <rPr>
        <vertAlign val="superscript"/>
        <sz val="10"/>
        <rFont val="Arial"/>
        <family val="0"/>
      </rPr>
      <t xml:space="preserve">ème</t>
    </r>
    <r>
      <rPr>
        <sz val="10"/>
        <rFont val="Arial"/>
        <family val="0"/>
      </rPr>
      <t xml:space="preserve"> année) : </t>
    </r>
    <r>
      <rPr>
        <sz val="10"/>
        <color rgb="FF000000"/>
        <rFont val="Arial"/>
        <family val="0"/>
      </rPr>
      <t xml:space="preserve">Menuisier Fabricant</t>
    </r>
  </si>
  <si>
    <t xml:space="preserve">1PRO CBMA (CB) : Technicien Constructeur Bois</t>
  </si>
  <si>
    <t xml:space="preserve">1PRO CBMA (MA)  : Technicien Menuisier Agenceur</t>
  </si>
  <si>
    <t xml:space="preserve">BTS2 SCBH : Système Constructif Bois et Habitat (statut apprenti la 2ème année)</t>
  </si>
  <si>
    <r>
      <rPr>
        <sz val="10"/>
        <color rgb="FFC9211E"/>
        <rFont val="Arial"/>
        <family val="0"/>
      </rPr>
      <t xml:space="preserve">TPRO CBMA (CB)  : Technicien Constructeur </t>
    </r>
    <r>
      <rPr>
        <sz val="10"/>
        <rFont val="Arial"/>
        <family val="2"/>
      </rPr>
      <t xml:space="preserve">Bois</t>
    </r>
  </si>
  <si>
    <t xml:space="preserve">TPRO CBMA (MA)  : Technicien Menuisier Agenceur</t>
  </si>
  <si>
    <t xml:space="preserve">     o  Filière métallerie et menuiserie aluminium </t>
  </si>
  <si>
    <r>
      <rPr>
        <sz val="10"/>
        <color rgb="FF000000"/>
        <rFont val="Arial"/>
        <family val="2"/>
      </rPr>
      <t xml:space="preserve">1CAP META</t>
    </r>
    <r>
      <rPr>
        <sz val="10"/>
        <rFont val="Arial"/>
        <family val="2"/>
      </rPr>
      <t xml:space="preserve"> (1</t>
    </r>
    <r>
      <rPr>
        <vertAlign val="superscript"/>
        <sz val="10"/>
        <rFont val="Arial"/>
        <family val="2"/>
      </rPr>
      <t xml:space="preserve">ère</t>
    </r>
    <r>
      <rPr>
        <sz val="10"/>
        <rFont val="Arial"/>
        <family val="2"/>
      </rPr>
      <t xml:space="preserve"> année) : Métallier (statut scolaire)</t>
    </r>
  </si>
  <si>
    <r>
      <rPr>
        <sz val="10"/>
        <rFont val="Arial"/>
        <family val="0"/>
      </rPr>
      <t xml:space="preserve">1CAP META (1</t>
    </r>
    <r>
      <rPr>
        <vertAlign val="superscript"/>
        <sz val="10"/>
        <rFont val="Arial"/>
        <family val="0"/>
      </rPr>
      <t xml:space="preserve">ère</t>
    </r>
    <r>
      <rPr>
        <sz val="10"/>
        <rFont val="Arial"/>
        <family val="0"/>
      </rPr>
      <t xml:space="preserve"> année) : Métallier (statut apprenti)</t>
    </r>
  </si>
  <si>
    <r>
      <rPr>
        <sz val="10"/>
        <rFont val="Arial"/>
        <family val="0"/>
      </rPr>
      <t xml:space="preserve">2CAP META (2</t>
    </r>
    <r>
      <rPr>
        <vertAlign val="superscript"/>
        <sz val="10"/>
        <rFont val="Arial"/>
        <family val="0"/>
      </rPr>
      <t xml:space="preserve">ème</t>
    </r>
    <r>
      <rPr>
        <sz val="10"/>
        <rFont val="Arial"/>
        <family val="0"/>
      </rPr>
      <t xml:space="preserve"> année) : Métallier (statut scolaire)</t>
    </r>
  </si>
  <si>
    <r>
      <rPr>
        <sz val="10"/>
        <rFont val="Arial"/>
        <family val="0"/>
      </rPr>
      <t xml:space="preserve">2CAP META (2</t>
    </r>
    <r>
      <rPr>
        <vertAlign val="superscript"/>
        <sz val="10"/>
        <rFont val="Arial"/>
        <family val="0"/>
      </rPr>
      <t xml:space="preserve">ème</t>
    </r>
    <r>
      <rPr>
        <sz val="10"/>
        <rFont val="Arial"/>
        <family val="0"/>
      </rPr>
      <t xml:space="preserve"> année) : Métallier (statut apprenti)</t>
    </r>
  </si>
  <si>
    <t xml:space="preserve">1PRO ORME (MAV) : Menuiserie Aluminium Verre</t>
  </si>
  <si>
    <t xml:space="preserve">1PRO ORME (META) : Ouvrage du Bâtiment Métallerie</t>
  </si>
  <si>
    <t xml:space="preserve">TPRO ORME (MAV) : Menuiserie Aluminium Verre</t>
  </si>
  <si>
    <t xml:space="preserve">TPRO ORME (META) : Ouvrage du Bâtiment Métallerie</t>
  </si>
  <si>
    <t xml:space="preserve">LGT</t>
  </si>
  <si>
    <t xml:space="preserve">LP</t>
  </si>
  <si>
    <t xml:space="preserve">Option facultative</t>
  </si>
  <si>
    <t xml:space="preserve">2 - Puis complétez la classe ci-dessous</t>
  </si>
  <si>
    <t xml:space="preserve">Aucun</t>
  </si>
  <si>
    <t xml:space="preserve">Allez sur l’onglet « Informations et EPI ».</t>
  </si>
  <si>
    <t xml:space="preserve">INSCRIPTION VIA INTERNET</t>
  </si>
  <si>
    <t xml:space="preserve">Section Européenne : Anglais DNL (Discipline Non Linguistique) Histoire-Géographie</t>
  </si>
  <si>
    <t xml:space="preserve">     </t>
  </si>
  <si>
    <t xml:space="preserve">Dossier d’inscription au LGT</t>
  </si>
  <si>
    <t xml:space="preserve">Section Orientale : Chinois (si LV-B Chinois) DNL Histoire-Géographie</t>
  </si>
  <si>
    <t xml:space="preserve">Vous trouverez en bas de page la liste des équipements de protection individuel,</t>
  </si>
  <si>
    <t xml:space="preserve">Dossier d’inscription au LP</t>
  </si>
  <si>
    <t xml:space="preserve">EPI à acheter obligatoirement pour pouvoir accéder à l’atelier.</t>
  </si>
  <si>
    <t xml:space="preserve">Dossier d’inscription en BTS</t>
  </si>
  <si>
    <t xml:space="preserve">Les élèves déjà équipés d’EPI en bon état n’ont pas à en racheter.</t>
  </si>
  <si>
    <t xml:space="preserve">Dossier d’inscription</t>
  </si>
  <si>
    <t xml:space="preserve">Enseignement facultatif pour le Lycée Général et Technologique, obligatoirement débuté en seconde :</t>
  </si>
  <si>
    <t xml:space="preserve">Achat des EPI par la famille, ces matériels sont obligatoires pour accéder aux ateliers :</t>
  </si>
  <si>
    <t xml:space="preserve">Le choix d’un enseignement facultatif engage l’élève sur les 3 années de la seconde à la terminale</t>
  </si>
  <si>
    <t xml:space="preserve">Pour plus de renseignements, merci de vous reporter à l’onglet « Informations et EPI »</t>
  </si>
  <si>
    <t xml:space="preserve">Enseignements optionnels en seconde</t>
  </si>
  <si>
    <t xml:space="preserve">1 enseignement général au choix parmi</t>
  </si>
  <si>
    <t xml:space="preserve">Choix 1</t>
  </si>
  <si>
    <t xml:space="preserve">Choix 2</t>
  </si>
  <si>
    <t xml:space="preserve">Choix 3</t>
  </si>
  <si>
    <t xml:space="preserve">Facultatif</t>
  </si>
  <si>
    <t xml:space="preserve">Faites votre choix</t>
  </si>
  <si>
    <t xml:space="preserve">Langue vivante C : Chinois (en fonction de la faisabilité des emplois du temps)</t>
  </si>
  <si>
    <t xml:space="preserve">1 enseignement technologique au choix parmi</t>
  </si>
  <si>
    <t xml:space="preserve">LV-B</t>
  </si>
  <si>
    <t xml:space="preserve">CIT : Création et Innovation Technologiques</t>
  </si>
  <si>
    <t xml:space="preserve">SS : Santé et Social</t>
  </si>
  <si>
    <t xml:space="preserve">SI : Sciences de l'Ingénieur</t>
  </si>
  <si>
    <t xml:space="preserve">SL : Sciences et Laboratoire</t>
  </si>
  <si>
    <t xml:space="preserve">(a) La langue vivante B ou C peut être étrangère ou régionale.</t>
  </si>
  <si>
    <t xml:space="preserve">(b) Enseignement auquel peut s'ajouter une heure avec un assistant de langue.</t>
  </si>
  <si>
    <t xml:space="preserve">(c) Volume horaire déterminé selon les besoins des élèves.</t>
  </si>
  <si>
    <t xml:space="preserve">(e) Les enseignements optionnels de LCA latin et grec peuvent être choisis en plus des enseignements optionnels suivis par ailleurs.</t>
  </si>
  <si>
    <t xml:space="preserve">Enseignements optionnels en première</t>
  </si>
  <si>
    <t xml:space="preserve">Enseignements optionnels en terminale</t>
  </si>
  <si>
    <r>
      <rPr>
        <sz val="12"/>
        <color rgb="FF353535"/>
        <rFont val="Arial"/>
        <family val="0"/>
      </rPr>
      <t xml:space="preserve">Enseignements de spécialité, </t>
    </r>
    <r>
      <rPr>
        <b val="true"/>
        <sz val="12"/>
        <color rgb="FF353535"/>
        <rFont val="Arial"/>
        <family val="0"/>
      </rPr>
      <t xml:space="preserve">3 au choix</t>
    </r>
    <r>
      <rPr>
        <sz val="12"/>
        <color rgb="FF353535"/>
        <rFont val="Arial"/>
        <family val="0"/>
      </rPr>
      <t xml:space="preserve"> :</t>
    </r>
  </si>
  <si>
    <r>
      <rPr>
        <sz val="12"/>
        <color rgb="FF353535"/>
        <rFont val="Arial"/>
        <family val="0"/>
      </rPr>
      <t xml:space="preserve">Enseignements de spécialité, 2</t>
    </r>
    <r>
      <rPr>
        <b val="true"/>
        <sz val="12"/>
        <color rgb="FF353535"/>
        <rFont val="Arial"/>
        <family val="0"/>
      </rPr>
      <t xml:space="preserve"> au choix</t>
    </r>
    <r>
      <rPr>
        <sz val="12"/>
        <color rgb="FF353535"/>
        <rFont val="Arial"/>
        <family val="0"/>
      </rPr>
      <t xml:space="preserve"> :</t>
    </r>
  </si>
  <si>
    <t xml:space="preserve">Histoire-géographie, géopolitique et sciences politiques</t>
  </si>
  <si>
    <t xml:space="preserve">Humanités, littérature et philosophie</t>
  </si>
  <si>
    <t xml:space="preserve">Langues, littératures et cultures étrangères (Anglais)</t>
  </si>
  <si>
    <t xml:space="preserve">Mathématiques</t>
  </si>
  <si>
    <t xml:space="preserve">Numérique et sciences informatiques</t>
  </si>
  <si>
    <t xml:space="preserve">Physique-Chimie</t>
  </si>
  <si>
    <t xml:space="preserve">Sciences de la vie et de la Terre</t>
  </si>
  <si>
    <t xml:space="preserve">Sciences de l’ingénieur</t>
  </si>
  <si>
    <t xml:space="preserve">Sciences économiques et sociales</t>
  </si>
  <si>
    <r>
      <rPr>
        <sz val="12"/>
        <color rgb="FF353535"/>
        <rFont val="Arial"/>
        <family val="0"/>
      </rPr>
      <t xml:space="preserve">Enseignements optionnels, </t>
    </r>
    <r>
      <rPr>
        <b val="true"/>
        <sz val="12"/>
        <color rgb="FF353535"/>
        <rFont val="Arial"/>
        <family val="0"/>
      </rPr>
      <t xml:space="preserve">1 au choix</t>
    </r>
    <r>
      <rPr>
        <sz val="12"/>
        <color rgb="FF353535"/>
        <rFont val="Arial"/>
        <family val="0"/>
      </rPr>
      <t xml:space="preserve"> :</t>
    </r>
  </si>
  <si>
    <t xml:space="preserve">Maths expertes (possible si option de spécialité Mathématiques faites en première)</t>
  </si>
  <si>
    <t xml:space="preserve">Maths complémentaires (possible si option de spécialité Mathématiques faites en première)</t>
  </si>
  <si>
    <t xml:space="preserve">Enseignements de spécialité en première STI2D</t>
  </si>
  <si>
    <t xml:space="preserve">Section Européenne - Anglais</t>
  </si>
  <si>
    <t xml:space="preserve">Section Orientale - Chinois</t>
  </si>
  <si>
    <t xml:space="preserve">Options en terminales ES/L/S-SI/S-SVT</t>
  </si>
  <si>
    <t xml:space="preserve">Tale ES : Mathématiques</t>
  </si>
  <si>
    <t xml:space="preserve">Tale ES : Sciences sociales et politiques</t>
  </si>
  <si>
    <t xml:space="preserve">Tale L : LV-A Anglais approfondie</t>
  </si>
  <si>
    <t xml:space="preserve">Tale S-SI : Pas d’option  proposée</t>
  </si>
  <si>
    <t xml:space="preserve">Tale S-SVT : Mathématiques</t>
  </si>
  <si>
    <t xml:space="preserve">Tale S-SVT : Physique-Chimie</t>
  </si>
  <si>
    <t xml:space="preserve">Tale S-SVT : Sciences et Vie de la Terre</t>
  </si>
  <si>
    <t xml:space="preserve">Choix en 2PRO ME MNB</t>
  </si>
  <si>
    <t xml:space="preserve">EE : Technicien d’Études du Bâtiment : Études et Économie</t>
  </si>
  <si>
    <t xml:space="preserve">AA : Technicien d’Études du Bâtiment : Assistant en Architecture </t>
  </si>
  <si>
    <t xml:space="preserve">TOPO : Technicien Géomètre Topographe</t>
  </si>
  <si>
    <t xml:space="preserve">Choix en 2PRO CD BTP</t>
  </si>
  <si>
    <t xml:space="preserve">Choix en 2PRO MTNE</t>
  </si>
  <si>
    <r>
      <rPr>
        <sz val="10"/>
        <color rgb="FF000000"/>
        <rFont val="Arial"/>
        <family val="1"/>
      </rPr>
      <t xml:space="preserve">MAV : </t>
    </r>
    <r>
      <rPr>
        <sz val="10"/>
        <color rgb="FFC9211E"/>
        <rFont val="Arial"/>
        <family val="1"/>
      </rPr>
      <t xml:space="preserve">Menuiserie Aluminium Verre</t>
    </r>
  </si>
  <si>
    <r>
      <rPr>
        <sz val="10"/>
        <color rgb="FF1E6A39"/>
        <rFont val="Arial"/>
        <family val="1"/>
      </rPr>
      <t xml:space="preserve">ICCER : </t>
    </r>
    <r>
      <rPr>
        <sz val="10"/>
        <color rgb="FFC9211E"/>
        <rFont val="Arial"/>
        <family val="1"/>
      </rPr>
      <t xml:space="preserve">Installateur en Chauffage, Climatisation et Énergies Renouvelables</t>
    </r>
  </si>
  <si>
    <r>
      <rPr>
        <sz val="10"/>
        <color rgb="FF000000"/>
        <rFont val="Arial"/>
        <family val="1"/>
      </rPr>
      <t xml:space="preserve">META : Ouvrage du Bâtiment </t>
    </r>
    <r>
      <rPr>
        <sz val="10"/>
        <color rgb="FFC9211E"/>
        <rFont val="Arial"/>
        <family val="1"/>
      </rPr>
      <t xml:space="preserve">Métallerie</t>
    </r>
  </si>
  <si>
    <r>
      <rPr>
        <sz val="10"/>
        <color rgb="FF1E6A39"/>
        <rFont val="Arial"/>
        <family val="1"/>
      </rPr>
      <t xml:space="preserve">TMEE : </t>
    </r>
    <r>
      <rPr>
        <sz val="10"/>
        <color rgb="FFC9211E"/>
        <rFont val="Arial"/>
        <family val="1"/>
      </rPr>
      <t xml:space="preserve">Technicien de Maintenance et d’Efficacité Énergétique</t>
    </r>
  </si>
  <si>
    <r>
      <rPr>
        <sz val="10"/>
        <color rgb="FF000000"/>
        <rFont val="Arial"/>
        <family val="1"/>
      </rPr>
      <t xml:space="preserve">ORGO : </t>
    </r>
    <r>
      <rPr>
        <sz val="10"/>
        <color rgb="FFC9211E"/>
        <rFont val="Arial"/>
        <family val="1"/>
      </rPr>
      <t xml:space="preserve">Technicien du Bâtiment Organisation et Réalisation du Gros Œuvre</t>
    </r>
  </si>
  <si>
    <t xml:space="preserve">Lycée Général et Technologique</t>
  </si>
  <si>
    <t xml:space="preserve">Lycée Professionnel</t>
  </si>
  <si>
    <t xml:space="preserve">Formations supérieures en initiale (BTS scolaire)</t>
  </si>
  <si>
    <t xml:space="preserve">Formations en alternance ou en apprentissage (GRETA)</t>
  </si>
  <si>
    <r>
      <rPr>
        <sz val="10"/>
        <color rgb="FF000000"/>
        <rFont val="Arial"/>
        <family val="0"/>
      </rPr>
      <t xml:space="preserve">2GT : 2</t>
    </r>
    <r>
      <rPr>
        <vertAlign val="superscript"/>
        <sz val="10"/>
        <color rgb="FF000000"/>
        <rFont val="Arial"/>
        <family val="0"/>
      </rPr>
      <t xml:space="preserve">nde</t>
    </r>
    <r>
      <rPr>
        <sz val="10"/>
        <color rgb="FF000000"/>
        <rFont val="Arial"/>
        <family val="0"/>
      </rPr>
      <t xml:space="preserve"> Générale et Technologique</t>
    </r>
  </si>
  <si>
    <r>
      <rPr>
        <sz val="10"/>
        <color rgb="FF000000"/>
        <rFont val="Arial"/>
        <family val="0"/>
      </rPr>
      <t xml:space="preserve">1G : 1</t>
    </r>
    <r>
      <rPr>
        <vertAlign val="superscript"/>
        <sz val="10"/>
        <color rgb="FF000000"/>
        <rFont val="Arial"/>
        <family val="0"/>
      </rPr>
      <t xml:space="preserve">ère</t>
    </r>
    <r>
      <rPr>
        <sz val="10"/>
        <color rgb="FF000000"/>
        <rFont val="Arial"/>
        <family val="0"/>
      </rPr>
      <t xml:space="preserve"> Générale</t>
    </r>
  </si>
  <si>
    <r>
      <rPr>
        <sz val="10"/>
        <color rgb="FF000000"/>
        <rFont val="Arial"/>
        <family val="0"/>
      </rPr>
      <t xml:space="preserve">TSTI2D : </t>
    </r>
    <r>
      <rPr>
        <sz val="10"/>
        <rFont val="Arial"/>
        <family val="2"/>
      </rPr>
      <t xml:space="preserve">Terminale STI2D option EE : Énergie et Environnement</t>
    </r>
  </si>
  <si>
    <r>
      <rPr>
        <sz val="10"/>
        <color rgb="FF000000"/>
        <rFont val="Arial"/>
        <family val="0"/>
      </rPr>
      <t xml:space="preserve">TSTI2D : </t>
    </r>
    <r>
      <rPr>
        <sz val="10"/>
        <rFont val="Arial"/>
        <family val="2"/>
      </rPr>
      <t xml:space="preserve">Terminale STI2D option ITEC : Innovation Technologiques et Éco-Conception</t>
    </r>
  </si>
  <si>
    <r>
      <rPr>
        <sz val="10"/>
        <color rgb="FF000000"/>
        <rFont val="Arial"/>
        <family val="0"/>
      </rPr>
      <t xml:space="preserve">TSTI2D : T</t>
    </r>
    <r>
      <rPr>
        <sz val="10"/>
        <rFont val="Arial"/>
        <family val="2"/>
      </rPr>
      <t xml:space="preserve">erminale STI2D option SIN Systèmes Informatiques et Numériques</t>
    </r>
  </si>
  <si>
    <t xml:space="preserve">     o  Lycée Professionnel :</t>
  </si>
  <si>
    <r>
      <rPr>
        <sz val="10"/>
        <color rgb="FFC9211E"/>
        <rFont val="Arial"/>
        <family val="0"/>
      </rPr>
      <t xml:space="preserve">1CAP MMF (1</t>
    </r>
    <r>
      <rPr>
        <vertAlign val="superscript"/>
        <sz val="10"/>
        <color rgb="FFC9211E"/>
        <rFont val="Arial"/>
        <family val="0"/>
      </rPr>
      <t xml:space="preserve">ère</t>
    </r>
    <r>
      <rPr>
        <sz val="10"/>
        <color rgb="FFC9211E"/>
        <rFont val="Arial"/>
        <family val="0"/>
      </rPr>
      <t xml:space="preserve"> année)</t>
    </r>
    <r>
      <rPr>
        <sz val="10"/>
        <rFont val="Arial"/>
        <family val="0"/>
      </rPr>
      <t xml:space="preserve"> : Maçon</t>
    </r>
  </si>
  <si>
    <r>
      <rPr>
        <sz val="10"/>
        <color rgb="FFC9211E"/>
        <rFont val="Arial"/>
        <family val="1"/>
      </rPr>
      <t xml:space="preserve">2CAP MMF (2</t>
    </r>
    <r>
      <rPr>
        <vertAlign val="superscript"/>
        <sz val="10"/>
        <color rgb="FFC9211E"/>
        <rFont val="Arial"/>
        <family val="1"/>
      </rPr>
      <t xml:space="preserve">ème</t>
    </r>
    <r>
      <rPr>
        <sz val="10"/>
        <color rgb="FFC9211E"/>
        <rFont val="Arial"/>
        <family val="1"/>
      </rPr>
      <t xml:space="preserve"> année) : </t>
    </r>
    <r>
      <rPr>
        <sz val="10"/>
        <rFont val="Arial"/>
        <family val="1"/>
      </rPr>
      <t xml:space="preserve">Maçon</t>
    </r>
  </si>
  <si>
    <r>
      <rPr>
        <b val="true"/>
        <sz val="10"/>
        <rFont val="Arial"/>
        <family val="0"/>
      </rPr>
      <t xml:space="preserve">     o  </t>
    </r>
    <r>
      <rPr>
        <b val="true"/>
        <sz val="11"/>
        <rFont val="Arial"/>
        <family val="0"/>
      </rPr>
      <t xml:space="preserve">Formations supérieures en initiale (BTS scolaire)</t>
    </r>
  </si>
  <si>
    <r>
      <rPr>
        <b val="true"/>
        <sz val="10"/>
        <rFont val="Arial"/>
        <family val="0"/>
      </rPr>
      <t xml:space="preserve">     o  </t>
    </r>
    <r>
      <rPr>
        <b val="true"/>
        <sz val="11"/>
        <rFont val="Arial"/>
        <family val="0"/>
      </rPr>
      <t xml:space="preserve">Formations en alternance ou en apprentissage (GRETA)</t>
    </r>
  </si>
  <si>
    <r>
      <rPr>
        <sz val="10"/>
        <rFont val="Arial"/>
        <family val="0"/>
      </rPr>
      <t xml:space="preserve">BTS2 FED : Fluides Énergies Domotique option Génie Climatique et Fluidique</t>
    </r>
    <r>
      <rPr>
        <sz val="10"/>
        <color rgb="FF000000"/>
        <rFont val="Arial"/>
        <family val="0"/>
      </rPr>
      <t xml:space="preserve"> (statut apprenti)</t>
    </r>
  </si>
  <si>
    <r>
      <rPr>
        <sz val="10"/>
        <rFont val="Arial"/>
        <family val="0"/>
      </rPr>
      <t xml:space="preserve">TPRO IM (TISEC) : Technicien en Installation des Systèmes Énergétiques et Climatiques </t>
    </r>
    <r>
      <rPr>
        <sz val="10"/>
        <color rgb="FF000000"/>
        <rFont val="Arial"/>
        <family val="0"/>
      </rPr>
      <t xml:space="preserve">(apprenti)</t>
    </r>
  </si>
  <si>
    <r>
      <rPr>
        <sz val="10"/>
        <rFont val="Arial"/>
        <family val="0"/>
      </rPr>
      <t xml:space="preserve">TPRO IM (TMSEC) : Technicien de Maintenance des Systèmes Énergétiques et Climatiques</t>
    </r>
    <r>
      <rPr>
        <sz val="10"/>
        <color rgb="FF000000"/>
        <rFont val="Arial"/>
        <family val="0"/>
      </rPr>
      <t xml:space="preserve"> (apprenti)</t>
    </r>
  </si>
  <si>
    <r>
      <rPr>
        <sz val="10"/>
        <rFont val="Arial"/>
        <family val="0"/>
      </rPr>
      <t xml:space="preserve">2CAP MIT (2</t>
    </r>
    <r>
      <rPr>
        <vertAlign val="superscript"/>
        <sz val="10"/>
        <rFont val="Arial"/>
        <family val="0"/>
      </rPr>
      <t xml:space="preserve">ème</t>
    </r>
    <r>
      <rPr>
        <sz val="10"/>
        <rFont val="Arial"/>
        <family val="0"/>
      </rPr>
      <t xml:space="preserve"> année) : Monteur en Installations Thermiques </t>
    </r>
    <r>
      <rPr>
        <sz val="10"/>
        <color rgb="FF000000"/>
        <rFont val="Arial"/>
        <family val="0"/>
      </rPr>
      <t xml:space="preserve">(statut apprenti)</t>
    </r>
  </si>
</sst>
</file>

<file path=xl/styles.xml><?xml version="1.0" encoding="utf-8"?>
<styleSheet xmlns="http://schemas.openxmlformats.org/spreadsheetml/2006/main">
  <numFmts count="12">
    <numFmt numFmtId="164" formatCode="General"/>
    <numFmt numFmtId="165" formatCode="#,##0.00\ [$€-40C];[RED]\-#,##0.00\ [$€-40C]"/>
    <numFmt numFmtId="166" formatCode="&quot;- &quot;0"/>
    <numFmt numFmtId="167" formatCode="#,##0.00&quot; €&quot;;[RED]\-#,##0.00&quot; €&quot;"/>
    <numFmt numFmtId="168" formatCode="General"/>
    <numFmt numFmtId="169" formatCode="@"/>
    <numFmt numFmtId="170" formatCode="DD/MM/YYYY"/>
    <numFmt numFmtId="171" formatCode="YYYY\)"/>
    <numFmt numFmtId="172" formatCode="DD/MM/YY"/>
    <numFmt numFmtId="173" formatCode="&quot;- &quot;00"/>
    <numFmt numFmtId="174" formatCode="&quot;- &quot;0\)"/>
    <numFmt numFmtId="175" formatCode="&quot;-  &quot;0"/>
  </numFmts>
  <fonts count="129">
    <font>
      <sz val="11"/>
      <color rgb="FF00000A"/>
      <name val="Arial"/>
      <family val="0"/>
    </font>
    <font>
      <sz val="10"/>
      <name val="Arial"/>
      <family val="0"/>
    </font>
    <font>
      <sz val="10"/>
      <name val="Arial"/>
      <family val="0"/>
    </font>
    <font>
      <sz val="10"/>
      <name val="Arial"/>
      <family val="0"/>
    </font>
    <font>
      <b val="true"/>
      <sz val="24"/>
      <color rgb="FF000000"/>
      <name val="Arial"/>
      <family val="0"/>
    </font>
    <font>
      <b val="true"/>
      <i val="true"/>
      <sz val="16"/>
      <color rgb="FF00000A"/>
      <name val="Arial"/>
      <family val="0"/>
    </font>
    <font>
      <sz val="12"/>
      <color rgb="FF000000"/>
      <name val="Arial"/>
      <family val="0"/>
    </font>
    <font>
      <sz val="10"/>
      <color rgb="FF333333"/>
      <name val="Arial"/>
      <family val="0"/>
    </font>
    <font>
      <i val="true"/>
      <sz val="10"/>
      <color rgb="FF808080"/>
      <name val="Arial"/>
      <family val="0"/>
    </font>
    <font>
      <u val="single"/>
      <sz val="10"/>
      <color rgb="FF0000EE"/>
      <name val="Arial"/>
      <family val="0"/>
    </font>
    <font>
      <sz val="10"/>
      <color rgb="FF006600"/>
      <name val="Arial"/>
      <family val="0"/>
    </font>
    <font>
      <sz val="10"/>
      <color rgb="FF996600"/>
      <name val="Arial"/>
      <family val="0"/>
    </font>
    <font>
      <sz val="10"/>
      <color rgb="FFCC0000"/>
      <name val="Arial"/>
      <family val="0"/>
    </font>
    <font>
      <b val="true"/>
      <sz val="10"/>
      <color rgb="FFFFFFFF"/>
      <name val="Arial"/>
      <family val="0"/>
    </font>
    <font>
      <b val="true"/>
      <sz val="10"/>
      <color rgb="FF000000"/>
      <name val="Arial"/>
      <family val="0"/>
    </font>
    <font>
      <sz val="10"/>
      <color rgb="FFFFFFFF"/>
      <name val="Arial"/>
      <family val="0"/>
    </font>
    <font>
      <b val="true"/>
      <i val="true"/>
      <u val="single"/>
      <sz val="10"/>
      <color rgb="FF000000"/>
      <name val="Arial"/>
      <family val="0"/>
    </font>
    <font>
      <b val="true"/>
      <i val="true"/>
      <u val="single"/>
      <sz val="11"/>
      <color rgb="FF00000A"/>
      <name val="Arial"/>
      <family val="0"/>
    </font>
    <font>
      <b val="true"/>
      <sz val="12"/>
      <color rgb="FF00000A"/>
      <name val="Arial"/>
      <family val="0"/>
    </font>
    <font>
      <b val="true"/>
      <sz val="12"/>
      <color rgb="FFFFFFFF"/>
      <name val="Arial"/>
      <family val="0"/>
    </font>
    <font>
      <b val="true"/>
      <sz val="14"/>
      <color rgb="FFFFFFFF"/>
      <name val="Arial"/>
      <family val="0"/>
    </font>
    <font>
      <b val="true"/>
      <sz val="12"/>
      <color rgb="FFFF0000"/>
      <name val="Arial"/>
      <family val="0"/>
    </font>
    <font>
      <b val="true"/>
      <sz val="14"/>
      <color rgb="FFFF0000"/>
      <name val="Arial"/>
      <family val="0"/>
    </font>
    <font>
      <sz val="11"/>
      <color rgb="FF000000"/>
      <name val="Arial"/>
      <family val="2"/>
    </font>
    <font>
      <sz val="11"/>
      <color rgb="FFDDDDDD"/>
      <name val="Arial"/>
      <family val="2"/>
    </font>
    <font>
      <sz val="26"/>
      <color rgb="FF000000"/>
      <name val="Arial"/>
      <family val="2"/>
    </font>
    <font>
      <sz val="12"/>
      <color rgb="FF000000"/>
      <name val="Arial"/>
      <family val="2"/>
    </font>
    <font>
      <b val="true"/>
      <sz val="12"/>
      <color rgb="FF000000"/>
      <name val="Arial"/>
      <family val="0"/>
    </font>
    <font>
      <b val="true"/>
      <sz val="10"/>
      <color rgb="FF000000"/>
      <name val="Wingdings"/>
      <family val="0"/>
      <charset val="2"/>
    </font>
    <font>
      <b val="true"/>
      <sz val="20"/>
      <color rgb="FF000000"/>
      <name val="Wingdings"/>
      <family val="0"/>
      <charset val="2"/>
    </font>
    <font>
      <sz val="16"/>
      <color rgb="FF000000"/>
      <name val="Arial"/>
      <family val="0"/>
    </font>
    <font>
      <b val="true"/>
      <sz val="14"/>
      <color rgb="FFFF0000"/>
      <name val="Arial"/>
      <family val="2"/>
    </font>
    <font>
      <b val="true"/>
      <sz val="11"/>
      <color rgb="FF000000"/>
      <name val="Arial"/>
      <family val="2"/>
    </font>
    <font>
      <sz val="11"/>
      <color rgb="FF000000"/>
      <name val="Arial"/>
      <family val="0"/>
    </font>
    <font>
      <b val="true"/>
      <sz val="11"/>
      <color rgb="FFFF0000"/>
      <name val="Arial"/>
      <family val="0"/>
    </font>
    <font>
      <b val="true"/>
      <sz val="12"/>
      <color rgb="FF000000"/>
      <name val="Arial"/>
      <family val="2"/>
    </font>
    <font>
      <sz val="11"/>
      <color rgb="FFFFFFFF"/>
      <name val="Arial"/>
      <family val="2"/>
    </font>
    <font>
      <b val="true"/>
      <sz val="22"/>
      <color rgb="FF000000"/>
      <name val="Arial"/>
      <family val="2"/>
    </font>
    <font>
      <b val="true"/>
      <sz val="22"/>
      <color rgb="FFC9211E"/>
      <name val="Arial"/>
      <family val="2"/>
    </font>
    <font>
      <sz val="10"/>
      <color rgb="FF000000"/>
      <name val="Arial"/>
      <family val="2"/>
    </font>
    <font>
      <b val="true"/>
      <sz val="13"/>
      <color rgb="FF000000"/>
      <name val="Arial"/>
      <family val="2"/>
    </font>
    <font>
      <sz val="13"/>
      <color rgb="FF000000"/>
      <name val="Arial"/>
      <family val="2"/>
    </font>
    <font>
      <sz val="11"/>
      <name val="Arial"/>
      <family val="2"/>
    </font>
    <font>
      <sz val="12"/>
      <color rgb="FF00000A"/>
      <name val="Arial"/>
      <family val="0"/>
    </font>
    <font>
      <b val="true"/>
      <sz val="11"/>
      <color rgb="FF00000A"/>
      <name val="Arial"/>
      <family val="0"/>
    </font>
    <font>
      <sz val="8"/>
      <color rgb="FF000000"/>
      <name val="Arial"/>
      <family val="2"/>
    </font>
    <font>
      <b val="true"/>
      <sz val="12"/>
      <color rgb="FF000000"/>
      <name val="Arial"/>
      <family val="1"/>
    </font>
    <font>
      <b val="true"/>
      <sz val="12"/>
      <color rgb="FF00000A"/>
      <name val="Arial"/>
      <family val="2"/>
    </font>
    <font>
      <sz val="12"/>
      <name val="Arial"/>
      <family val="2"/>
    </font>
    <font>
      <sz val="12"/>
      <color rgb="FF000000"/>
      <name val="Wingdings"/>
      <family val="0"/>
      <charset val="2"/>
    </font>
    <font>
      <sz val="11.5"/>
      <color rgb="FF000000"/>
      <name val="Arial"/>
      <family val="0"/>
    </font>
    <font>
      <vertAlign val="superscript"/>
      <sz val="11.5"/>
      <color rgb="FF000000"/>
      <name val="Arial"/>
      <family val="0"/>
    </font>
    <font>
      <vertAlign val="superscript"/>
      <sz val="8"/>
      <color rgb="FF000000"/>
      <name val="Arial"/>
      <family val="0"/>
    </font>
    <font>
      <sz val="11.5"/>
      <color rgb="FF000000"/>
      <name val="Arial"/>
      <family val="2"/>
    </font>
    <font>
      <sz val="10"/>
      <color rgb="FF000000"/>
      <name val="Arial"/>
      <family val="0"/>
    </font>
    <font>
      <b val="true"/>
      <u val="single"/>
      <sz val="10"/>
      <color rgb="FF000000"/>
      <name val="Arial"/>
      <family val="0"/>
    </font>
    <font>
      <b val="true"/>
      <sz val="12"/>
      <color rgb="FFFF0000"/>
      <name val="Arial"/>
      <family val="2"/>
    </font>
    <font>
      <b val="true"/>
      <i val="true"/>
      <sz val="9"/>
      <color rgb="FF000000"/>
      <name val="Arial"/>
      <family val="1"/>
    </font>
    <font>
      <sz val="11"/>
      <color rgb="FF000000"/>
      <name val="Wingdings"/>
      <family val="0"/>
      <charset val="2"/>
    </font>
    <font>
      <b val="true"/>
      <sz val="10"/>
      <color rgb="FF000000"/>
      <name val="Arial"/>
      <family val="1"/>
    </font>
    <font>
      <b val="true"/>
      <i val="true"/>
      <sz val="8"/>
      <color rgb="FF000000"/>
      <name val="Arial"/>
      <family val="2"/>
    </font>
    <font>
      <sz val="11"/>
      <color rgb="FF00000A"/>
      <name val="Calibri"/>
      <family val="2"/>
    </font>
    <font>
      <sz val="10"/>
      <name val="Arial"/>
      <family val="2"/>
    </font>
    <font>
      <b val="true"/>
      <sz val="9.5"/>
      <color rgb="FF000000"/>
      <name val="Arial"/>
      <family val="1"/>
    </font>
    <font>
      <b val="true"/>
      <sz val="12"/>
      <color rgb="FFFF0000"/>
      <name val="Arial"/>
      <family val="1"/>
    </font>
    <font>
      <i val="true"/>
      <sz val="11"/>
      <color rgb="FF000000"/>
      <name val="Arial"/>
      <family val="1"/>
    </font>
    <font>
      <sz val="9"/>
      <color rgb="FF000000"/>
      <name val="Arial"/>
      <family val="1"/>
    </font>
    <font>
      <sz val="9"/>
      <color rgb="FF999999"/>
      <name val="Arial"/>
      <family val="1"/>
    </font>
    <font>
      <sz val="9"/>
      <color rgb="FF999999"/>
      <name val="Arial"/>
      <family val="0"/>
    </font>
    <font>
      <sz val="12"/>
      <color rgb="FF0000FF"/>
      <name val="Arial"/>
      <family val="1"/>
    </font>
    <font>
      <sz val="12"/>
      <color rgb="FF00000A"/>
      <name val="Arial"/>
      <family val="2"/>
    </font>
    <font>
      <b val="true"/>
      <sz val="32"/>
      <color rgb="FF000000"/>
      <name val="Arial"/>
      <family val="2"/>
    </font>
    <font>
      <b val="true"/>
      <sz val="12"/>
      <name val="Arial"/>
      <family val="1"/>
    </font>
    <font>
      <b val="true"/>
      <vertAlign val="superscript"/>
      <sz val="12"/>
      <color rgb="FF000000"/>
      <name val="Arial"/>
      <family val="0"/>
    </font>
    <font>
      <b val="true"/>
      <sz val="12"/>
      <name val="Arial"/>
      <family val="2"/>
    </font>
    <font>
      <b val="true"/>
      <sz val="11"/>
      <name val="Arial"/>
      <family val="2"/>
    </font>
    <font>
      <b val="true"/>
      <sz val="11"/>
      <name val="Arial"/>
      <family val="0"/>
    </font>
    <font>
      <sz val="11"/>
      <name val="Arial"/>
      <family val="0"/>
    </font>
    <font>
      <sz val="9"/>
      <color rgb="FF000000"/>
      <name val="Arial"/>
      <family val="0"/>
    </font>
    <font>
      <sz val="12"/>
      <color rgb="FF0000FF"/>
      <name val="Arial"/>
      <family val="2"/>
    </font>
    <font>
      <b val="true"/>
      <sz val="11"/>
      <color rgb="FF000000"/>
      <name val="Arial"/>
      <family val="0"/>
    </font>
    <font>
      <b val="true"/>
      <sz val="12"/>
      <color rgb="FF000000"/>
      <name val="Wingdings"/>
      <family val="0"/>
      <charset val="2"/>
    </font>
    <font>
      <b val="true"/>
      <sz val="8"/>
      <color rgb="FF000000"/>
      <name val="Arial"/>
      <family val="0"/>
    </font>
    <font>
      <b val="true"/>
      <sz val="8"/>
      <color rgb="FFF10D0C"/>
      <name val="Arial"/>
      <family val="0"/>
    </font>
    <font>
      <b val="true"/>
      <i val="true"/>
      <sz val="11"/>
      <color rgb="FF000000"/>
      <name val="Arial"/>
      <family val="0"/>
    </font>
    <font>
      <b val="true"/>
      <i val="true"/>
      <sz val="11"/>
      <color rgb="FF000000"/>
      <name val="Arial"/>
      <family val="2"/>
    </font>
    <font>
      <b val="true"/>
      <i val="true"/>
      <sz val="8"/>
      <color rgb="FF000000"/>
      <name val="Arial"/>
      <family val="1"/>
    </font>
    <font>
      <sz val="16"/>
      <color rgb="FF000000"/>
      <name val="Wingdings"/>
      <family val="0"/>
      <charset val="2"/>
    </font>
    <font>
      <b val="true"/>
      <sz val="11"/>
      <color rgb="FF000000"/>
      <name val="Wingdings"/>
      <family val="0"/>
      <charset val="2"/>
    </font>
    <font>
      <b val="true"/>
      <u val="single"/>
      <sz val="11"/>
      <color rgb="FF000000"/>
      <name val="Arial"/>
      <family val="0"/>
    </font>
    <font>
      <b val="true"/>
      <i val="true"/>
      <sz val="10"/>
      <color rgb="FF000000"/>
      <name val="Arial"/>
      <family val="0"/>
    </font>
    <font>
      <sz val="12"/>
      <color rgb="FFFF0000"/>
      <name val="Arial"/>
      <family val="2"/>
    </font>
    <font>
      <sz val="10"/>
      <color rgb="FF000000"/>
      <name val="Arial"/>
      <family val="1"/>
    </font>
    <font>
      <b val="true"/>
      <sz val="14"/>
      <color rgb="FFFF0000"/>
      <name val="Calibri"/>
      <family val="2"/>
    </font>
    <font>
      <b val="true"/>
      <sz val="11"/>
      <color rgb="FFFF0000"/>
      <name val="Calibri"/>
      <family val="2"/>
    </font>
    <font>
      <b val="true"/>
      <i val="true"/>
      <sz val="10"/>
      <color rgb="FF000000"/>
      <name val="Arial"/>
      <family val="2"/>
    </font>
    <font>
      <b val="true"/>
      <sz val="14"/>
      <color rgb="FF000000"/>
      <name val="Arial"/>
      <family val="2"/>
    </font>
    <font>
      <sz val="12"/>
      <color rgb="FF00000A"/>
      <name val="Arial"/>
      <family val="1"/>
    </font>
    <font>
      <sz val="11"/>
      <color rgb="FF00000A"/>
      <name val="Arial"/>
      <family val="1"/>
    </font>
    <font>
      <sz val="20"/>
      <color rgb="FF000000"/>
      <name val="Wingdings"/>
      <family val="0"/>
      <charset val="2"/>
    </font>
    <font>
      <vertAlign val="superscript"/>
      <sz val="16"/>
      <color rgb="FF000000"/>
      <name val="Arial"/>
      <family val="0"/>
    </font>
    <font>
      <b val="true"/>
      <sz val="13"/>
      <color rgb="FFFF0000"/>
      <name val="Arial"/>
      <family val="0"/>
    </font>
    <font>
      <u val="single"/>
      <sz val="11"/>
      <color rgb="FF00000A"/>
      <name val="Arial"/>
      <family val="0"/>
    </font>
    <font>
      <b val="true"/>
      <sz val="28"/>
      <color rgb="FF000000"/>
      <name val="Arial"/>
      <family val="2"/>
    </font>
    <font>
      <sz val="10"/>
      <color rgb="FF000000"/>
      <name val="Wingdings"/>
      <family val="0"/>
      <charset val="2"/>
    </font>
    <font>
      <b val="true"/>
      <sz val="10"/>
      <name val="Arial"/>
      <family val="0"/>
    </font>
    <font>
      <sz val="11"/>
      <color rgb="FFED1C24"/>
      <name val="Wingdings"/>
      <family val="0"/>
      <charset val="2"/>
    </font>
    <font>
      <b val="true"/>
      <i val="true"/>
      <sz val="11"/>
      <color rgb="FFFF0000"/>
      <name val="Arial"/>
      <family val="0"/>
    </font>
    <font>
      <b val="true"/>
      <u val="single"/>
      <sz val="11"/>
      <color rgb="FF000000"/>
      <name val="Arial"/>
      <family val="2"/>
    </font>
    <font>
      <sz val="11"/>
      <color rgb="FFCE181E"/>
      <name val="Wingdings"/>
      <family val="0"/>
      <charset val="2"/>
    </font>
    <font>
      <b val="true"/>
      <sz val="11"/>
      <color rgb="FFCE181E"/>
      <name val="Arial"/>
      <family val="0"/>
    </font>
    <font>
      <sz val="11"/>
      <color rgb="FFCE181E"/>
      <name val="Arial"/>
      <family val="0"/>
    </font>
    <font>
      <vertAlign val="superscript"/>
      <sz val="10"/>
      <name val="Arial"/>
      <family val="0"/>
    </font>
    <font>
      <sz val="10"/>
      <name val="Arial"/>
      <family val="1"/>
    </font>
    <font>
      <vertAlign val="superscript"/>
      <sz val="10"/>
      <name val="Arial"/>
      <family val="1"/>
    </font>
    <font>
      <sz val="10"/>
      <color rgb="FFC9211E"/>
      <name val="Arial"/>
      <family val="0"/>
    </font>
    <font>
      <vertAlign val="superscript"/>
      <sz val="10"/>
      <color rgb="FFC9211E"/>
      <name val="Arial"/>
      <family val="0"/>
    </font>
    <font>
      <sz val="10"/>
      <color rgb="FFC9211E"/>
      <name val="Arial"/>
      <family val="1"/>
    </font>
    <font>
      <vertAlign val="superscript"/>
      <sz val="10"/>
      <color rgb="FFC9211E"/>
      <name val="Arial"/>
      <family val="1"/>
    </font>
    <font>
      <vertAlign val="superscript"/>
      <sz val="10"/>
      <name val="Arial"/>
      <family val="2"/>
    </font>
    <font>
      <vertAlign val="superscript"/>
      <sz val="10"/>
      <color rgb="FF000000"/>
      <name val="Arial"/>
      <family val="0"/>
    </font>
    <font>
      <b val="true"/>
      <u val="single"/>
      <sz val="11"/>
      <name val="Arial"/>
      <family val="0"/>
    </font>
    <font>
      <b val="true"/>
      <sz val="10"/>
      <name val="Arial"/>
      <family val="2"/>
    </font>
    <font>
      <sz val="9"/>
      <name val="Arial"/>
      <family val="2"/>
    </font>
    <font>
      <sz val="8"/>
      <name val="Arial"/>
      <family val="2"/>
    </font>
    <font>
      <b val="true"/>
      <sz val="8"/>
      <name val="Arial"/>
      <family val="2"/>
    </font>
    <font>
      <sz val="12"/>
      <color rgb="FF353535"/>
      <name val="Arial"/>
      <family val="0"/>
    </font>
    <font>
      <b val="true"/>
      <sz val="12"/>
      <color rgb="FF353535"/>
      <name val="Arial"/>
      <family val="0"/>
    </font>
    <font>
      <sz val="10"/>
      <color rgb="FF1E6A39"/>
      <name val="Arial"/>
      <family val="1"/>
    </font>
  </fonts>
  <fills count="18">
    <fill>
      <patternFill patternType="none"/>
    </fill>
    <fill>
      <patternFill patternType="gray125"/>
    </fill>
    <fill>
      <patternFill patternType="solid">
        <fgColor rgb="FFFFFFCC"/>
        <bgColor rgb="FFFFFBCC"/>
      </patternFill>
    </fill>
    <fill>
      <patternFill patternType="solid">
        <fgColor rgb="FFCCFFCC"/>
        <bgColor rgb="FFF6F9D4"/>
      </patternFill>
    </fill>
    <fill>
      <patternFill patternType="solid">
        <fgColor rgb="FFFFCCCC"/>
        <bgColor rgb="FFFFD7D7"/>
      </patternFill>
    </fill>
    <fill>
      <patternFill patternType="solid">
        <fgColor rgb="FFCC0000"/>
        <bgColor rgb="FFCE181E"/>
      </patternFill>
    </fill>
    <fill>
      <patternFill patternType="solid">
        <fgColor rgb="FF000000"/>
        <bgColor rgb="FF00000A"/>
      </patternFill>
    </fill>
    <fill>
      <patternFill patternType="solid">
        <fgColor rgb="FF808080"/>
        <bgColor rgb="FF999999"/>
      </patternFill>
    </fill>
    <fill>
      <patternFill patternType="solid">
        <fgColor rgb="FFDDDDDD"/>
        <bgColor rgb="FFDEDCE6"/>
      </patternFill>
    </fill>
    <fill>
      <patternFill patternType="solid">
        <fgColor rgb="FFFF0000"/>
        <bgColor rgb="FFF10D0C"/>
      </patternFill>
    </fill>
    <fill>
      <patternFill patternType="solid">
        <fgColor rgb="FFEEEEEE"/>
        <bgColor rgb="FFDEE6EF"/>
      </patternFill>
    </fill>
    <fill>
      <patternFill patternType="solid">
        <fgColor rgb="FFFFFBCC"/>
        <bgColor rgb="FFFFFFCC"/>
      </patternFill>
    </fill>
    <fill>
      <patternFill patternType="solid">
        <fgColor rgb="FFF6F9D4"/>
        <bgColor rgb="FFFFFBCC"/>
      </patternFill>
    </fill>
    <fill>
      <patternFill patternType="solid">
        <fgColor rgb="FFDEE6EF"/>
        <bgColor rgb="FFDEDCE6"/>
      </patternFill>
    </fill>
    <fill>
      <patternFill patternType="solid">
        <fgColor rgb="FFD4EA6B"/>
        <bgColor rgb="FFCCFFCC"/>
      </patternFill>
    </fill>
    <fill>
      <patternFill patternType="solid">
        <fgColor rgb="FFFFD7D7"/>
        <bgColor rgb="FFFFCCCC"/>
      </patternFill>
    </fill>
    <fill>
      <patternFill patternType="solid">
        <fgColor rgb="FFDEDCE6"/>
        <bgColor rgb="FFDDDDDD"/>
      </patternFill>
    </fill>
    <fill>
      <patternFill patternType="solid">
        <fgColor rgb="FFFFF5CE"/>
        <bgColor rgb="FFFFFBCC"/>
      </patternFill>
    </fill>
  </fills>
  <borders count="3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hair"/>
      <right style="hair"/>
      <top/>
      <bottom/>
      <diagonal/>
    </border>
    <border diagonalUp="false" diagonalDown="false">
      <left style="hair"/>
      <right style="hair"/>
      <top/>
      <bottom style="hair"/>
      <diagonal/>
    </border>
    <border diagonalUp="false" diagonalDown="false">
      <left style="hair"/>
      <right style="hair"/>
      <top style="hair"/>
      <bottom/>
      <diagonal/>
    </border>
    <border diagonalUp="false" diagonalDown="false">
      <left/>
      <right/>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s>
  <cellStyleXfs count="4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5" fontId="17" fillId="0" borderId="0" applyFont="true" applyBorder="false" applyAlignment="true" applyProtection="false">
      <alignment horizontal="general" vertical="bottom" textRotation="0" wrapText="false" indent="0" shrinkToFit="false"/>
    </xf>
    <xf numFmtId="164" fontId="18" fillId="9" borderId="0" applyFont="true" applyBorder="false" applyAlignment="true" applyProtection="false">
      <alignment horizontal="general" vertical="bottom" textRotation="0" wrapText="false" indent="0" shrinkToFit="false"/>
    </xf>
    <xf numFmtId="164" fontId="18" fillId="9" borderId="0" applyFont="true" applyBorder="false" applyAlignment="true" applyProtection="false">
      <alignment horizontal="center" vertical="center" textRotation="0" wrapText="false" indent="0" shrinkToFit="false"/>
    </xf>
    <xf numFmtId="164" fontId="19" fillId="9" borderId="0" applyFont="true" applyBorder="false" applyAlignment="true" applyProtection="false">
      <alignment horizontal="center" vertical="center" textRotation="0" wrapText="false" indent="0" shrinkToFit="false"/>
    </xf>
    <xf numFmtId="164" fontId="20" fillId="9" borderId="0" applyFont="true" applyBorder="false" applyAlignment="true" applyProtection="false">
      <alignment horizontal="general" vertical="center" textRotation="0" wrapText="false" indent="0" shrinkToFit="false"/>
    </xf>
    <xf numFmtId="164" fontId="20" fillId="9" borderId="0" applyFont="true" applyBorder="false" applyAlignment="true" applyProtection="false">
      <alignment horizontal="center" vertical="center"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2" fillId="0" borderId="0" applyFont="true" applyBorder="false" applyAlignment="true" applyProtection="false">
      <alignment horizontal="general" vertical="center" textRotation="0" wrapText="false" indent="0" shrinkToFit="false"/>
    </xf>
  </cellStyleXfs>
  <cellXfs count="530">
    <xf numFmtId="164" fontId="0" fillId="0" borderId="0" xfId="0" applyFont="fals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right" vertical="top"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true">
      <alignment horizontal="right" vertical="center" textRotation="0" wrapText="false" indent="0" shrinkToFit="false"/>
      <protection locked="true" hidden="false"/>
    </xf>
    <xf numFmtId="166" fontId="25"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28" fillId="8" borderId="0" xfId="0" applyFont="true" applyBorder="true" applyAlignment="true" applyProtection="false">
      <alignment horizontal="left" vertical="bottom"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right" vertical="top" textRotation="0" wrapText="false" indent="0" shrinkToFit="false"/>
      <protection locked="true" hidden="false"/>
    </xf>
    <xf numFmtId="164" fontId="23" fillId="0" borderId="0" xfId="0" applyFont="true" applyBorder="false" applyAlignment="true" applyProtection="false">
      <alignment horizontal="left" vertical="center" textRotation="0" wrapText="tru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left" vertical="top" textRotation="0" wrapText="true" indent="0" shrinkToFit="false"/>
      <protection locked="true" hidden="false"/>
    </xf>
    <xf numFmtId="164" fontId="23" fillId="10" borderId="2"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left" vertical="top" textRotation="0" wrapText="true" indent="0" shrinkToFit="false"/>
      <protection locked="true" hidden="false"/>
    </xf>
    <xf numFmtId="164" fontId="34" fillId="0" borderId="0" xfId="0" applyFont="true" applyBorder="true" applyAlignment="true" applyProtection="false">
      <alignment horizontal="center" vertical="top" textRotation="0" wrapText="true" indent="0" shrinkToFit="false"/>
      <protection locked="true" hidden="false"/>
    </xf>
    <xf numFmtId="164" fontId="23"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left" vertical="top" textRotation="0" wrapText="true" indent="0" shrinkToFit="false"/>
      <protection locked="true" hidden="false"/>
    </xf>
    <xf numFmtId="164" fontId="35" fillId="11" borderId="2" xfId="0" applyFont="true" applyBorder="true" applyAlignment="true" applyProtection="true">
      <alignment horizontal="center" vertical="center" textRotation="0" wrapText="false" indent="0" shrinkToFit="false"/>
      <protection locked="fals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3" fillId="0" borderId="0" xfId="0" applyFont="true" applyBorder="true" applyAlignment="true" applyProtection="false">
      <alignment horizontal="justify" vertical="center" textRotation="0" wrapText="true" indent="0" shrinkToFit="false"/>
      <protection locked="true" hidden="false"/>
    </xf>
    <xf numFmtId="164" fontId="36" fillId="0" borderId="0" xfId="0" applyFont="true" applyBorder="false" applyAlignment="true" applyProtection="false">
      <alignment horizontal="center" vertical="bottom" textRotation="0" wrapText="false" indent="0" shrinkToFit="false"/>
      <protection locked="true" hidden="false"/>
    </xf>
    <xf numFmtId="164" fontId="35" fillId="0" borderId="0" xfId="0" applyFont="true" applyBorder="false" applyAlignment="true" applyProtection="true">
      <alignment horizontal="center" vertical="center" textRotation="0" wrapText="false" indent="0" shrinkToFit="false"/>
      <protection locked="false" hidden="false"/>
    </xf>
    <xf numFmtId="167" fontId="0" fillId="10" borderId="0" xfId="0" applyFont="false" applyBorder="true" applyAlignment="true" applyProtection="true">
      <alignment horizontal="center" vertical="center" textRotation="0" wrapText="false" indent="0" shrinkToFit="false"/>
      <protection locked="false" hidden="false"/>
    </xf>
    <xf numFmtId="168" fontId="37"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right" vertical="center" textRotation="0" wrapText="false" indent="0" shrinkToFit="false"/>
      <protection locked="true" hidden="false"/>
    </xf>
    <xf numFmtId="164" fontId="25" fillId="0" borderId="0" xfId="0" applyFont="true" applyBorder="true" applyAlignment="true" applyProtection="true">
      <alignment horizontal="right" vertical="center" textRotation="0" wrapText="false" indent="0" shrinkToFit="false"/>
      <protection locked="false" hidden="false"/>
    </xf>
    <xf numFmtId="168" fontId="38" fillId="0" borderId="0" xfId="0" applyFont="true" applyBorder="fals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true" applyAlignment="true" applyProtection="true">
      <alignment horizontal="general" vertical="center" textRotation="0" wrapText="false" indent="0" shrinkToFit="false"/>
      <protection locked="false" hidden="false"/>
    </xf>
    <xf numFmtId="164" fontId="35" fillId="0" borderId="3" xfId="0" applyFont="true" applyBorder="true" applyAlignment="true" applyProtection="false">
      <alignment horizontal="right" vertical="center" textRotation="0" wrapText="false" indent="0" shrinkToFit="false"/>
      <protection locked="true" hidden="false"/>
    </xf>
    <xf numFmtId="169" fontId="35" fillId="11" borderId="4" xfId="0" applyFont="true" applyBorder="true" applyAlignment="true" applyProtection="true">
      <alignment horizontal="center" vertical="center" textRotation="0" wrapText="false" indent="0" shrinkToFit="false"/>
      <protection locked="false" hidden="false"/>
    </xf>
    <xf numFmtId="164" fontId="35" fillId="0" borderId="4" xfId="0" applyFont="true" applyBorder="true" applyAlignment="true" applyProtection="false">
      <alignment horizontal="right" vertical="center" textRotation="0" wrapText="false" indent="0" shrinkToFit="false"/>
      <protection locked="true" hidden="false"/>
    </xf>
    <xf numFmtId="169" fontId="35" fillId="11" borderId="5" xfId="0" applyFont="true" applyBorder="true" applyAlignment="true" applyProtection="true">
      <alignment horizontal="center" vertical="center" textRotation="0" wrapText="false" indent="0" shrinkToFit="false"/>
      <protection locked="fals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35" fillId="0" borderId="6" xfId="0" applyFont="true" applyBorder="true" applyAlignment="true" applyProtection="false">
      <alignment horizontal="right" vertical="center" textRotation="0" wrapText="false" indent="0" shrinkToFit="false"/>
      <protection locked="true" hidden="false"/>
    </xf>
    <xf numFmtId="164" fontId="32" fillId="11" borderId="7" xfId="0" applyFont="true" applyBorder="true" applyAlignment="true" applyProtection="true">
      <alignment horizontal="center" vertical="center" textRotation="0" wrapText="false" indent="0" shrinkToFit="false"/>
      <protection locked="fals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26" fillId="0" borderId="8" xfId="0" applyFont="true" applyBorder="true" applyAlignment="true" applyProtection="false">
      <alignment horizontal="right" vertical="center" textRotation="0" wrapText="false" indent="0" shrinkToFit="false"/>
      <protection locked="true" hidden="false"/>
    </xf>
    <xf numFmtId="164" fontId="26" fillId="11" borderId="9" xfId="0" applyFont="true" applyBorder="true" applyAlignment="true" applyProtection="true">
      <alignment horizontal="general" vertical="center" textRotation="0" wrapText="false" indent="0" shrinkToFit="false"/>
      <protection locked="fals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26" fillId="0" borderId="9" xfId="0" applyFont="true" applyBorder="true" applyAlignment="true" applyProtection="false">
      <alignment horizontal="right" vertical="center" textRotation="0" wrapText="false" indent="0" shrinkToFit="false"/>
      <protection locked="true" hidden="false"/>
    </xf>
    <xf numFmtId="164" fontId="26" fillId="11" borderId="10" xfId="0" applyFont="true" applyBorder="true" applyAlignment="true" applyProtection="true">
      <alignment horizontal="center" vertical="center" textRotation="0" wrapText="false" indent="0" shrinkToFit="false"/>
      <protection locked="false" hidden="false"/>
    </xf>
    <xf numFmtId="164" fontId="26" fillId="0" borderId="11" xfId="0" applyFont="true" applyBorder="true" applyAlignment="true" applyProtection="false">
      <alignment horizontal="right" vertical="center" textRotation="0" wrapText="false" indent="0" shrinkToFit="false"/>
      <protection locked="true" hidden="false"/>
    </xf>
    <xf numFmtId="170" fontId="42" fillId="11" borderId="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false">
      <alignment horizontal="right" vertical="center" textRotation="0" wrapText="false" indent="0" shrinkToFit="false"/>
      <protection locked="true" hidden="false"/>
    </xf>
    <xf numFmtId="164" fontId="26" fillId="11" borderId="0"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false">
      <alignment horizontal="right" vertical="center" textRotation="0" wrapText="false" indent="0" shrinkToFit="false"/>
      <protection locked="true" hidden="false"/>
    </xf>
    <xf numFmtId="164" fontId="26" fillId="11" borderId="12" xfId="0" applyFont="true" applyBorder="true" applyAlignment="true" applyProtection="true">
      <alignment horizontal="center" vertical="center" textRotation="0" wrapText="false" indent="0" shrinkToFit="false"/>
      <protection locked="false" hidden="false"/>
    </xf>
    <xf numFmtId="164" fontId="44" fillId="11" borderId="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true">
      <alignment horizontal="right" vertical="center" textRotation="0" wrapText="false" indent="0" shrinkToFit="false"/>
      <protection locked="true" hidden="false"/>
    </xf>
    <xf numFmtId="169" fontId="26" fillId="11"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true" applyAlignment="true" applyProtection="false">
      <alignment horizontal="right" vertical="center" textRotation="0" wrapText="false" indent="0" shrinkToFit="false"/>
      <protection locked="true" hidden="false"/>
    </xf>
    <xf numFmtId="164" fontId="26" fillId="0" borderId="13" xfId="0" applyFont="true" applyBorder="true" applyAlignment="true" applyProtection="false">
      <alignment horizontal="right" vertical="center" textRotation="0" wrapText="false" indent="0" shrinkToFit="false"/>
      <protection locked="true" hidden="false"/>
    </xf>
    <xf numFmtId="164" fontId="26" fillId="11" borderId="14"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6" fillId="0" borderId="8" xfId="0" applyFont="true" applyBorder="true" applyAlignment="true" applyProtection="false">
      <alignment horizontal="general" vertical="center" textRotation="0" wrapText="false" indent="0" shrinkToFit="false"/>
      <protection locked="true" hidden="false"/>
    </xf>
    <xf numFmtId="164" fontId="26" fillId="0" borderId="9" xfId="0" applyFont="true" applyBorder="true" applyAlignment="true" applyProtection="false">
      <alignment horizontal="left" vertical="center" textRotation="0" wrapText="false" indent="0" shrinkToFit="false"/>
      <protection locked="true" hidden="false"/>
    </xf>
    <xf numFmtId="164" fontId="26" fillId="0" borderId="13" xfId="0" applyFont="true" applyBorder="true" applyAlignment="true" applyProtection="false">
      <alignment horizontal="right" vertical="center" textRotation="0" wrapText="false" indent="0" shrinkToFit="false"/>
      <protection locked="true" hidden="false"/>
    </xf>
    <xf numFmtId="168" fontId="26" fillId="0" borderId="15" xfId="0" applyFont="true" applyBorder="true" applyAlignment="true" applyProtection="false">
      <alignment horizontal="right" vertical="center" textRotation="0" wrapText="false" indent="0" shrinkToFit="false"/>
      <protection locked="true" hidden="false"/>
    </xf>
    <xf numFmtId="164" fontId="26" fillId="11" borderId="15" xfId="0" applyFont="true" applyBorder="true" applyAlignment="true" applyProtection="true">
      <alignment horizontal="center" vertical="center" textRotation="0" wrapText="false" indent="0" shrinkToFit="false"/>
      <protection locked="false" hidden="false"/>
    </xf>
    <xf numFmtId="168" fontId="43" fillId="0" borderId="15" xfId="0" applyFont="true" applyBorder="true" applyAlignment="true" applyProtection="false">
      <alignment horizontal="right" vertical="center"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8" fontId="35" fillId="0" borderId="16" xfId="0" applyFont="true" applyBorder="true" applyAlignment="true" applyProtection="false">
      <alignment horizontal="left" vertical="center" textRotation="0" wrapText="false" indent="0" shrinkToFit="false"/>
      <protection locked="true" hidden="false"/>
    </xf>
    <xf numFmtId="168" fontId="47" fillId="0" borderId="17" xfId="0" applyFont="true" applyBorder="true" applyAlignment="true" applyProtection="false">
      <alignment horizontal="center" vertical="center" textRotation="0" wrapText="false" indent="0" shrinkToFit="false"/>
      <protection locked="true" hidden="false"/>
    </xf>
    <xf numFmtId="164" fontId="48" fillId="11" borderId="18" xfId="0" applyFont="true" applyBorder="true" applyAlignment="true" applyProtection="true">
      <alignment horizontal="left" vertical="center" textRotation="0" wrapText="false" indent="0" shrinkToFit="false"/>
      <protection locked="false" hidden="false"/>
    </xf>
    <xf numFmtId="168" fontId="35" fillId="0" borderId="19"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8" fontId="35" fillId="0" borderId="3" xfId="0" applyFont="true" applyBorder="true" applyAlignment="true" applyProtection="false">
      <alignment horizontal="left" vertical="center" textRotation="0" wrapText="false" indent="0" shrinkToFit="false"/>
      <protection locked="true" hidden="false"/>
    </xf>
    <xf numFmtId="168" fontId="35" fillId="0" borderId="5" xfId="0" applyFont="tru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8" fontId="26" fillId="0" borderId="18" xfId="0" applyFont="true" applyBorder="true" applyAlignment="true" applyProtection="false">
      <alignment horizontal="left" vertical="center" textRotation="0" wrapText="false" indent="0" shrinkToFit="false"/>
      <protection locked="true" hidden="false"/>
    </xf>
    <xf numFmtId="168" fontId="26" fillId="0" borderId="17" xfId="0" applyFont="true" applyBorder="true" applyAlignment="true" applyProtection="false">
      <alignment horizontal="right" vertical="center" textRotation="0" wrapText="false" indent="0" shrinkToFit="false"/>
      <protection locked="true" hidden="false"/>
    </xf>
    <xf numFmtId="164" fontId="26" fillId="11" borderId="18" xfId="0" applyFont="true" applyBorder="true" applyAlignment="true" applyProtection="true">
      <alignment horizontal="center" vertical="center" textRotation="0" wrapText="false" indent="0" shrinkToFit="false"/>
      <protection locked="false" hidden="false"/>
    </xf>
    <xf numFmtId="168" fontId="26" fillId="0" borderId="20" xfId="0" applyFont="true" applyBorder="true" applyAlignment="true" applyProtection="false">
      <alignment horizontal="center" vertical="center" textRotation="0" wrapText="false" indent="0" shrinkToFit="false"/>
      <protection locked="true" hidden="false"/>
    </xf>
    <xf numFmtId="168" fontId="35" fillId="0" borderId="21" xfId="0" applyFont="true" applyBorder="true" applyAlignment="true" applyProtection="false">
      <alignment horizontal="center" vertical="center" textRotation="0" wrapText="false" indent="0" shrinkToFit="false"/>
      <protection locked="true" hidden="false"/>
    </xf>
    <xf numFmtId="164" fontId="46" fillId="0" borderId="16" xfId="0" applyFont="true" applyBorder="true" applyAlignment="true" applyProtection="false">
      <alignment horizontal="left" vertical="center" textRotation="0" wrapText="false" indent="0" shrinkToFit="false"/>
      <protection locked="true" hidden="false"/>
    </xf>
    <xf numFmtId="164" fontId="26" fillId="0" borderId="17" xfId="0" applyFont="true" applyBorder="true" applyAlignment="true" applyProtection="false">
      <alignment horizontal="right" vertical="center" textRotation="0" wrapText="false" indent="0" shrinkToFit="false"/>
      <protection locked="true" hidden="false"/>
    </xf>
    <xf numFmtId="164" fontId="26" fillId="11" borderId="0" xfId="0" applyFont="true" applyBorder="true" applyAlignment="true" applyProtection="true">
      <alignment horizontal="center" vertical="bottom" textRotation="0" wrapText="false" indent="0" shrinkToFit="false"/>
      <protection locked="false" hidden="false"/>
    </xf>
    <xf numFmtId="164" fontId="26" fillId="11" borderId="18" xfId="0" applyFont="true" applyBorder="true" applyAlignment="true" applyProtection="true">
      <alignment horizontal="general" vertical="center" textRotation="0" wrapText="false" indent="0" shrinkToFit="false"/>
      <protection locked="false" hidden="false"/>
    </xf>
    <xf numFmtId="164" fontId="49" fillId="0" borderId="17" xfId="0" applyFont="true" applyBorder="true" applyAlignment="true" applyProtection="false">
      <alignment horizontal="right" vertical="center" textRotation="0" wrapText="false" indent="0" shrinkToFit="false"/>
      <protection locked="true" hidden="false"/>
    </xf>
    <xf numFmtId="169" fontId="26" fillId="11" borderId="0" xfId="0" applyFont="true" applyBorder="true" applyAlignment="true" applyProtection="true">
      <alignment horizontal="left" vertical="center" textRotation="0" wrapText="false" indent="0" shrinkToFit="false"/>
      <protection locked="false" hidden="false"/>
    </xf>
    <xf numFmtId="164" fontId="26" fillId="11" borderId="18" xfId="0" applyFont="true" applyBorder="true" applyAlignment="true" applyProtection="true">
      <alignment horizontal="left" vertical="center" textRotation="0" wrapText="false" indent="0" shrinkToFit="false"/>
      <protection locked="false" hidden="false"/>
    </xf>
    <xf numFmtId="164" fontId="26" fillId="11" borderId="0" xfId="0" applyFont="true" applyBorder="true" applyAlignment="true" applyProtection="true">
      <alignment horizontal="left" vertical="center" textRotation="0" wrapText="false" indent="0" shrinkToFit="false"/>
      <protection locked="false" hidden="false"/>
    </xf>
    <xf numFmtId="164" fontId="26" fillId="0" borderId="17" xfId="0" applyFont="true" applyBorder="true" applyAlignment="true" applyProtection="false">
      <alignment horizontal="left" vertical="center" textRotation="0" wrapText="false" indent="0" shrinkToFit="false"/>
      <protection locked="true" hidden="false"/>
    </xf>
    <xf numFmtId="164" fontId="26" fillId="0" borderId="18" xfId="0" applyFont="true" applyBorder="true" applyAlignment="true" applyProtection="false">
      <alignment horizontal="general" vertical="center" textRotation="0" wrapText="false" indent="0" shrinkToFit="false"/>
      <protection locked="true" hidden="false"/>
    </xf>
    <xf numFmtId="164" fontId="26" fillId="0" borderId="6" xfId="0" applyFont="true" applyBorder="true" applyAlignment="true" applyProtection="false">
      <alignment horizontal="left" vertical="center" textRotation="0" wrapText="false" indent="0" shrinkToFit="false"/>
      <protection locked="true" hidden="false"/>
    </xf>
    <xf numFmtId="164" fontId="26" fillId="11" borderId="7" xfId="0" applyFont="true" applyBorder="true" applyAlignment="true" applyProtection="true">
      <alignment horizontal="center" vertical="center" textRotation="0" wrapText="false" indent="0" shrinkToFit="false"/>
      <protection locked="false" hidden="false"/>
    </xf>
    <xf numFmtId="164" fontId="46" fillId="0" borderId="8" xfId="0" applyFont="true" applyBorder="true" applyAlignment="true" applyProtection="false">
      <alignment horizontal="left" vertical="center" textRotation="0" wrapText="false" indent="0" shrinkToFit="false"/>
      <protection locked="true" hidden="false"/>
    </xf>
    <xf numFmtId="164" fontId="46" fillId="0" borderId="9" xfId="0" applyFont="true" applyBorder="true" applyAlignment="true" applyProtection="false">
      <alignment horizontal="left" vertical="center" textRotation="0" wrapText="false" indent="0" shrinkToFit="false"/>
      <protection locked="true" hidden="false"/>
    </xf>
    <xf numFmtId="164" fontId="46" fillId="0" borderId="10" xfId="0" applyFont="true" applyBorder="true" applyAlignment="true" applyProtection="false">
      <alignment horizontal="left" vertical="center" textRotation="0" wrapText="false" indent="0" shrinkToFit="false"/>
      <protection locked="true" hidden="false"/>
    </xf>
    <xf numFmtId="164" fontId="50" fillId="0" borderId="11" xfId="0" applyFont="true" applyBorder="true" applyAlignment="true" applyProtection="false">
      <alignment horizontal="right" vertical="center" textRotation="0" wrapText="false" indent="0" shrinkToFit="false"/>
      <protection locked="true" hidden="false"/>
    </xf>
    <xf numFmtId="164" fontId="26" fillId="11" borderId="12" xfId="0" applyFont="true" applyBorder="true" applyAlignment="true" applyProtection="true">
      <alignment horizontal="left" vertical="center" textRotation="0" wrapText="false" indent="0" shrinkToFit="false"/>
      <protection locked="false" hidden="false"/>
    </xf>
    <xf numFmtId="164" fontId="53" fillId="0" borderId="13" xfId="0" applyFont="true" applyBorder="true" applyAlignment="true" applyProtection="false">
      <alignment horizontal="right" vertical="center" textRotation="0" wrapText="false" indent="0" shrinkToFit="false"/>
      <protection locked="true" hidden="false"/>
    </xf>
    <xf numFmtId="164" fontId="23" fillId="11" borderId="14" xfId="0" applyFont="true" applyBorder="true" applyAlignment="true" applyProtection="true">
      <alignment horizontal="general" vertical="center" textRotation="0" wrapText="false" indent="0" shrinkToFit="false"/>
      <protection locked="false" hidden="false"/>
    </xf>
    <xf numFmtId="164" fontId="23" fillId="0" borderId="0" xfId="0" applyFont="true" applyBorder="true" applyAlignment="true" applyProtection="false">
      <alignment horizontal="right" vertical="center" textRotation="0" wrapText="false" indent="0"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56" fillId="0" borderId="22" xfId="0" applyFont="true" applyBorder="true" applyAlignment="true" applyProtection="false">
      <alignment horizontal="left" vertical="center" textRotation="0" wrapText="false" indent="0" shrinkToFit="false"/>
      <protection locked="true" hidden="false"/>
    </xf>
    <xf numFmtId="164" fontId="41" fillId="0" borderId="11" xfId="0" applyFont="true" applyBorder="true" applyAlignment="true" applyProtection="false">
      <alignment horizontal="right" vertical="center" textRotation="0" wrapText="false" indent="0" shrinkToFit="false"/>
      <protection locked="true" hidden="false"/>
    </xf>
    <xf numFmtId="164" fontId="41" fillId="11" borderId="0" xfId="0" applyFont="true" applyBorder="true" applyAlignment="true" applyProtection="true">
      <alignment horizontal="center" vertical="center" textRotation="0" wrapText="false" indent="0" shrinkToFit="false"/>
      <protection locked="false" hidden="false"/>
    </xf>
    <xf numFmtId="164" fontId="41" fillId="0" borderId="0" xfId="0" applyFont="true" applyBorder="true" applyAlignment="true" applyProtection="false">
      <alignment horizontal="right" vertical="center" textRotation="0" wrapText="false" indent="0" shrinkToFit="false"/>
      <protection locked="true" hidden="false"/>
    </xf>
    <xf numFmtId="164" fontId="41" fillId="11" borderId="12" xfId="0" applyFont="true" applyBorder="true" applyAlignment="true" applyProtection="true">
      <alignment horizontal="center" vertical="center" textRotation="0" wrapText="false" indent="0" shrinkToFit="false"/>
      <protection locked="false" hidden="false"/>
    </xf>
    <xf numFmtId="164" fontId="26" fillId="11" borderId="0" xfId="0" applyFont="true" applyBorder="true" applyAlignment="true" applyProtection="true">
      <alignment horizontal="general" vertical="center" textRotation="0" wrapText="false" indent="0" shrinkToFit="false"/>
      <protection locked="false" hidden="false"/>
    </xf>
    <xf numFmtId="164" fontId="26" fillId="0" borderId="12" xfId="0" applyFont="true" applyBorder="true" applyAlignment="true" applyProtection="false">
      <alignment horizontal="general" vertical="center" textRotation="0" wrapText="false" indent="0" shrinkToFit="false"/>
      <protection locked="true" hidden="false"/>
    </xf>
    <xf numFmtId="164" fontId="57" fillId="0" borderId="20" xfId="0" applyFont="true" applyBorder="true" applyAlignment="true" applyProtection="false">
      <alignment horizontal="left" vertical="center" textRotation="0" wrapText="true" indent="0" shrinkToFit="false"/>
      <protection locked="true" hidden="false"/>
    </xf>
    <xf numFmtId="164" fontId="0" fillId="0" borderId="20" xfId="0" applyFont="false" applyBorder="true" applyAlignment="true" applyProtection="false">
      <alignment horizontal="center" vertical="center" textRotation="0" wrapText="false" indent="0" shrinkToFit="false"/>
      <protection locked="true" hidden="false"/>
    </xf>
    <xf numFmtId="164" fontId="58" fillId="0" borderId="11" xfId="0" applyFont="true" applyBorder="true" applyAlignment="true" applyProtection="false">
      <alignment horizontal="right" vertical="center" textRotation="0" wrapText="false" indent="0" shrinkToFit="false"/>
      <protection locked="true" hidden="false"/>
    </xf>
    <xf numFmtId="164" fontId="49" fillId="0" borderId="0" xfId="0" applyFont="true" applyBorder="true" applyAlignment="true" applyProtection="false">
      <alignment horizontal="right" vertical="center" textRotation="0" wrapText="false" indent="0" shrinkToFit="false"/>
      <protection locked="true" hidden="false"/>
    </xf>
    <xf numFmtId="169" fontId="26" fillId="11" borderId="12" xfId="0" applyFont="true" applyBorder="true" applyAlignment="true" applyProtection="true">
      <alignment horizontal="center" vertical="center" textRotation="0" wrapText="false" indent="0" shrinkToFit="false"/>
      <protection locked="false" hidden="false"/>
    </xf>
    <xf numFmtId="164" fontId="59" fillId="0" borderId="20" xfId="0" applyFont="true" applyBorder="true" applyAlignment="true" applyProtection="false">
      <alignment horizontal="left" vertical="center" textRotation="0" wrapText="false" indent="0" shrinkToFit="false"/>
      <protection locked="true" hidden="false"/>
    </xf>
    <xf numFmtId="164" fontId="60" fillId="0" borderId="12" xfId="0" applyFont="true" applyBorder="true" applyAlignment="true" applyProtection="false">
      <alignment horizontal="left" vertical="center" textRotation="0" wrapText="true" indent="0" shrinkToFit="false"/>
      <protection locked="true" hidden="false"/>
    </xf>
    <xf numFmtId="164" fontId="61" fillId="0" borderId="20" xfId="0" applyFont="true" applyBorder="true" applyAlignment="true" applyProtection="false">
      <alignment horizontal="center" vertical="center" textRotation="0" wrapText="true" indent="0" shrinkToFit="false"/>
      <protection locked="true" hidden="false"/>
    </xf>
    <xf numFmtId="164" fontId="26" fillId="0" borderId="13" xfId="0" applyFont="true" applyBorder="true" applyAlignment="true" applyProtection="false">
      <alignment horizontal="general" vertical="center" textRotation="0" wrapText="false" indent="0" shrinkToFit="false"/>
      <protection locked="true" hidden="false"/>
    </xf>
    <xf numFmtId="164" fontId="62" fillId="0" borderId="11" xfId="0" applyFont="true" applyBorder="true" applyAlignment="true" applyProtection="false">
      <alignment horizontal="right" vertical="center" textRotation="0" wrapText="false" indent="0" shrinkToFit="false"/>
      <protection locked="true" hidden="false"/>
    </xf>
    <xf numFmtId="164" fontId="63" fillId="0" borderId="0" xfId="0" applyFont="true" applyBorder="true" applyAlignment="true" applyProtection="false">
      <alignment horizontal="left" vertical="center" textRotation="0" wrapText="false" indent="0" shrinkToFit="false"/>
      <protection locked="true" hidden="false"/>
    </xf>
    <xf numFmtId="164" fontId="63" fillId="0" borderId="12" xfId="0" applyFont="true" applyBorder="true" applyAlignment="true" applyProtection="false">
      <alignment horizontal="left" vertical="center" textRotation="0" wrapText="false" indent="0" shrinkToFit="false"/>
      <protection locked="true" hidden="false"/>
    </xf>
    <xf numFmtId="164" fontId="64" fillId="0" borderId="16" xfId="0" applyFont="true" applyBorder="true" applyAlignment="true" applyProtection="false">
      <alignment horizontal="left" vertical="center" textRotation="0" wrapText="false" indent="0" shrinkToFit="false"/>
      <protection locked="true" hidden="false"/>
    </xf>
    <xf numFmtId="164" fontId="41" fillId="0" borderId="17" xfId="0" applyFont="true" applyBorder="true" applyAlignment="true" applyProtection="false">
      <alignment horizontal="right" vertical="center" textRotation="0" wrapText="false" indent="0" shrinkToFit="false"/>
      <protection locked="true" hidden="false"/>
    </xf>
    <xf numFmtId="164" fontId="41" fillId="11" borderId="18" xfId="0" applyFont="true" applyBorder="true" applyAlignment="true" applyProtection="true">
      <alignment horizontal="center" vertical="center" textRotation="0" wrapText="false" indent="0" shrinkToFit="false"/>
      <protection locked="false" hidden="false"/>
    </xf>
    <xf numFmtId="164" fontId="58" fillId="0" borderId="17" xfId="0" applyFont="true" applyBorder="true" applyAlignment="true" applyProtection="false">
      <alignment horizontal="right" vertical="center" textRotation="0" wrapText="false" indent="0" shrinkToFit="false"/>
      <protection locked="true" hidden="false"/>
    </xf>
    <xf numFmtId="169" fontId="26" fillId="11" borderId="18" xfId="0" applyFont="true" applyBorder="true" applyAlignment="true" applyProtection="true">
      <alignment horizontal="center" vertical="center" textRotation="0" wrapText="false" indent="0" shrinkToFit="false"/>
      <protection locked="false" hidden="false"/>
    </xf>
    <xf numFmtId="164" fontId="26" fillId="0" borderId="6" xfId="0" applyFont="true" applyBorder="true" applyAlignment="true" applyProtection="false">
      <alignment horizontal="right" vertical="center" textRotation="0" wrapText="false" indent="0" shrinkToFit="false"/>
      <protection locked="true" hidden="false"/>
    </xf>
    <xf numFmtId="164" fontId="26" fillId="11" borderId="23" xfId="0" applyFont="true" applyBorder="true" applyAlignment="true" applyProtection="true">
      <alignment horizontal="center" vertical="center" textRotation="0" wrapText="false" indent="0" shrinkToFit="false"/>
      <protection locked="false" hidden="false"/>
    </xf>
    <xf numFmtId="164" fontId="26" fillId="0" borderId="23" xfId="0" applyFont="true" applyBorder="true" applyAlignment="true" applyProtection="false">
      <alignment horizontal="general" vertical="center" textRotation="0" wrapText="false" indent="0" shrinkToFit="false"/>
      <protection locked="true" hidden="false"/>
    </xf>
    <xf numFmtId="164" fontId="26" fillId="0" borderId="7" xfId="0" applyFont="true" applyBorder="true" applyAlignment="true" applyProtection="false">
      <alignment horizontal="general" vertical="center" textRotation="0" wrapText="false" indent="0" shrinkToFit="false"/>
      <protection locked="true" hidden="false"/>
    </xf>
    <xf numFmtId="168" fontId="26"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8" fontId="41" fillId="11" borderId="0" xfId="0" applyFont="true" applyBorder="true" applyAlignment="true" applyProtection="true">
      <alignment horizontal="center" vertical="center" textRotation="0" wrapText="false" indent="0" shrinkToFit="false"/>
      <protection locked="false" hidden="false"/>
    </xf>
    <xf numFmtId="168" fontId="26" fillId="0" borderId="0" xfId="0" applyFont="true" applyBorder="true" applyAlignment="true" applyProtection="false">
      <alignment horizontal="left" vertical="center" textRotation="0" wrapText="false" indent="0" shrinkToFit="false"/>
      <protection locked="true" hidden="false"/>
    </xf>
    <xf numFmtId="168" fontId="41" fillId="0" borderId="0" xfId="0" applyFont="true" applyBorder="true" applyAlignment="true" applyProtection="false">
      <alignment horizontal="center" vertical="center" textRotation="0" wrapText="false" indent="0" shrinkToFit="false"/>
      <protection locked="true" hidden="false"/>
    </xf>
    <xf numFmtId="168" fontId="23" fillId="0" borderId="0" xfId="0" applyFont="true" applyBorder="true" applyAlignment="true" applyProtection="false">
      <alignment horizontal="center" vertical="center" textRotation="0" wrapText="false" indent="0" shrinkToFit="false"/>
      <protection locked="true" hidden="false"/>
    </xf>
    <xf numFmtId="171" fontId="23" fillId="0" borderId="0" xfId="0" applyFont="true" applyBorder="false" applyAlignment="true" applyProtection="false">
      <alignment horizontal="center" vertical="center" textRotation="0" wrapText="false" indent="0" shrinkToFit="false"/>
      <protection locked="true" hidden="false"/>
    </xf>
    <xf numFmtId="164" fontId="65"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bottom" textRotation="0" wrapText="false" indent="0" shrinkToFit="false"/>
      <protection locked="true" hidden="false"/>
    </xf>
    <xf numFmtId="164" fontId="65" fillId="0" borderId="0" xfId="0" applyFont="true" applyBorder="true" applyAlignment="true" applyProtection="false">
      <alignment horizontal="left" vertical="top" textRotation="0" wrapText="false" indent="0" shrinkToFit="false"/>
      <protection locked="true" hidden="false"/>
    </xf>
    <xf numFmtId="164" fontId="26" fillId="0" borderId="0" xfId="0" applyFont="true" applyBorder="false" applyAlignment="true" applyProtection="false">
      <alignment horizontal="general" vertical="top" textRotation="0" wrapText="false" indent="0" shrinkToFit="false"/>
      <protection locked="true" hidden="false"/>
    </xf>
    <xf numFmtId="164" fontId="65"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5"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right" vertical="center" textRotation="0" wrapText="false" indent="0" shrinkToFit="false"/>
      <protection locked="true" hidden="false"/>
    </xf>
    <xf numFmtId="170" fontId="26" fillId="11" borderId="0" xfId="0" applyFont="true" applyBorder="true" applyAlignment="true" applyProtection="true">
      <alignment horizontal="left" vertical="center" textRotation="0" wrapText="false" indent="0" shrinkToFit="false"/>
      <protection locked="false" hidden="false"/>
    </xf>
    <xf numFmtId="164" fontId="66" fillId="0" borderId="22" xfId="0" applyFont="true" applyBorder="true" applyAlignment="true" applyProtection="true">
      <alignment horizontal="center"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64" fontId="69" fillId="0" borderId="21"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72" fontId="26" fillId="11" borderId="0" xfId="0" applyFont="true" applyBorder="true" applyAlignment="true" applyProtection="true">
      <alignment horizontal="center" vertical="center" textRotation="0" wrapText="false" indent="0" shrinkToFit="false"/>
      <protection locked="false" hidden="false"/>
    </xf>
    <xf numFmtId="168" fontId="70" fillId="0" borderId="0" xfId="0" applyFont="true" applyBorder="false" applyAlignment="true" applyProtection="false">
      <alignment horizontal="left"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left" vertical="bottom" textRotation="0" wrapText="tru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71" fillId="0" borderId="0" xfId="0" applyFont="true" applyBorder="true" applyAlignment="true" applyProtection="false">
      <alignment horizontal="center" vertical="center" textRotation="0" wrapText="false" indent="0" shrinkToFit="false"/>
      <protection locked="true" hidden="false"/>
    </xf>
    <xf numFmtId="168" fontId="25" fillId="0" borderId="0" xfId="0" applyFont="true" applyBorder="false" applyAlignment="true" applyProtection="true">
      <alignment horizontal="right" vertical="center" textRotation="0" wrapText="false" indent="0" shrinkToFit="false"/>
      <protection locked="true" hidden="false"/>
    </xf>
    <xf numFmtId="164" fontId="35" fillId="0" borderId="24" xfId="0" applyFont="true" applyBorder="true" applyAlignment="true" applyProtection="false">
      <alignment horizontal="right" vertical="center" textRotation="0" wrapText="false" indent="0" shrinkToFit="false"/>
      <protection locked="true" hidden="false"/>
    </xf>
    <xf numFmtId="168" fontId="32" fillId="0" borderId="25" xfId="0" applyFont="true" applyBorder="true" applyAlignment="true" applyProtection="true">
      <alignment horizontal="center" vertical="center" textRotation="0" wrapText="false" indent="0" shrinkToFit="false"/>
      <protection locked="true" hidden="false"/>
    </xf>
    <xf numFmtId="164" fontId="27" fillId="0" borderId="24" xfId="0" applyFont="true" applyBorder="true" applyAlignment="true" applyProtection="false">
      <alignment horizontal="left" vertical="center" textRotation="0" wrapText="false" indent="0" shrinkToFit="false"/>
      <protection locked="true" hidden="false"/>
    </xf>
    <xf numFmtId="168" fontId="26" fillId="0" borderId="25" xfId="0" applyFont="true" applyBorder="true" applyAlignment="true" applyProtection="true">
      <alignment horizontal="center" vertical="center" textRotation="0" wrapText="false" indent="0" shrinkToFit="false"/>
      <protection locked="false" hidden="false"/>
    </xf>
    <xf numFmtId="164" fontId="35" fillId="0" borderId="16" xfId="0" applyFont="true" applyBorder="true" applyAlignment="true" applyProtection="false">
      <alignment horizontal="left" vertical="center" textRotation="0" wrapText="false" indent="0" shrinkToFit="false"/>
      <protection locked="true" hidden="false"/>
    </xf>
    <xf numFmtId="164" fontId="35" fillId="0" borderId="17" xfId="0" applyFont="true" applyBorder="true" applyAlignment="true" applyProtection="false">
      <alignment horizontal="right" vertical="center" textRotation="0" wrapText="false" indent="0" shrinkToFit="false"/>
      <protection locked="true" hidden="false"/>
    </xf>
    <xf numFmtId="168" fontId="35" fillId="0" borderId="0" xfId="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true">
      <alignment horizontal="general" vertical="center" textRotation="0" wrapText="false" indent="0" shrinkToFit="false"/>
      <protection locked="true" hidden="false"/>
    </xf>
    <xf numFmtId="168" fontId="35" fillId="0" borderId="18"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8" fontId="26" fillId="0" borderId="0" xfId="0" applyFont="true" applyBorder="true" applyAlignment="true" applyProtection="true">
      <alignment horizontal="left" vertical="center" textRotation="0" wrapText="false" indent="0" shrinkToFit="false"/>
      <protection locked="false" hidden="false"/>
    </xf>
    <xf numFmtId="172" fontId="26" fillId="0" borderId="0" xfId="0" applyFont="true" applyBorder="true" applyAlignment="true" applyProtection="true">
      <alignment horizontal="center" vertical="center" textRotation="0" wrapText="false" indent="0" shrinkToFit="false"/>
      <protection locked="false" hidden="false"/>
    </xf>
    <xf numFmtId="168" fontId="26" fillId="0" borderId="0" xfId="0" applyFont="true" applyBorder="true" applyAlignment="true" applyProtection="true">
      <alignment horizontal="center" vertical="center" textRotation="0" wrapText="false" indent="0" shrinkToFit="false"/>
      <protection locked="false" hidden="false"/>
    </xf>
    <xf numFmtId="168" fontId="26" fillId="0" borderId="18" xfId="0" applyFont="true" applyBorder="true" applyAlignment="true" applyProtection="true">
      <alignment horizontal="left" vertical="center" textRotation="0" wrapText="false" indent="0" shrinkToFit="false"/>
      <protection locked="false" hidden="false"/>
    </xf>
    <xf numFmtId="168" fontId="26" fillId="0" borderId="18" xfId="0" applyFont="true" applyBorder="true" applyAlignment="true" applyProtection="true">
      <alignment horizontal="center" vertical="center" textRotation="0" wrapText="false" indent="0" shrinkToFit="false"/>
      <protection locked="false" hidden="false"/>
    </xf>
    <xf numFmtId="164" fontId="26" fillId="0" borderId="26" xfId="0" applyFont="true" applyBorder="true" applyAlignment="true" applyProtection="false">
      <alignment horizontal="left" vertical="center" textRotation="0" wrapText="false" indent="0" shrinkToFit="false"/>
      <protection locked="true" hidden="false"/>
    </xf>
    <xf numFmtId="164" fontId="26" fillId="11" borderId="26" xfId="0" applyFont="true" applyBorder="true" applyAlignment="true" applyProtection="true">
      <alignment horizontal="center" vertical="center" textRotation="0" wrapText="false" indent="0" shrinkToFit="false"/>
      <protection locked="false" hidden="false"/>
    </xf>
    <xf numFmtId="164" fontId="26" fillId="0" borderId="23" xfId="0" applyFont="true" applyBorder="true" applyAlignment="true" applyProtection="false">
      <alignment horizontal="right" vertical="center" textRotation="0" wrapText="false" indent="0" shrinkToFit="false"/>
      <protection locked="true" hidden="false"/>
    </xf>
    <xf numFmtId="164" fontId="26" fillId="11" borderId="7" xfId="0" applyFont="true" applyBorder="true" applyAlignment="true" applyProtection="true">
      <alignment horizontal="left" vertical="center" textRotation="0" wrapText="false" indent="0" shrinkToFit="false"/>
      <protection locked="false" hidden="false"/>
    </xf>
    <xf numFmtId="164" fontId="46" fillId="0" borderId="24" xfId="0" applyFont="true" applyBorder="true" applyAlignment="true" applyProtection="false">
      <alignment horizontal="left" vertical="center" textRotation="0" wrapText="false" indent="0" shrinkToFit="false"/>
      <protection locked="true" hidden="false"/>
    </xf>
    <xf numFmtId="168" fontId="26" fillId="0" borderId="27" xfId="0" applyFont="true" applyBorder="true" applyAlignment="true" applyProtection="false">
      <alignment horizontal="center" vertical="center" textRotation="0" wrapText="false" indent="0" shrinkToFit="false"/>
      <protection locked="true" hidden="false"/>
    </xf>
    <xf numFmtId="168" fontId="32" fillId="0" borderId="25"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true" applyProtection="false">
      <alignment horizontal="left" vertical="center" textRotation="0" wrapText="false" indent="0" shrinkToFit="false"/>
      <protection locked="true" hidden="false"/>
    </xf>
    <xf numFmtId="164" fontId="46" fillId="0" borderId="2" xfId="0" applyFont="true" applyBorder="true" applyAlignment="true" applyProtection="false">
      <alignment horizontal="left" vertical="center" textRotation="0" wrapText="false" indent="0" shrinkToFit="false"/>
      <protection locked="true" hidden="false"/>
    </xf>
    <xf numFmtId="164" fontId="26" fillId="0" borderId="2" xfId="0" applyFont="true" applyBorder="true" applyAlignment="true" applyProtection="false">
      <alignment horizontal="center" vertical="center" textRotation="0" wrapText="false" indent="0" shrinkToFit="false"/>
      <protection locked="true" hidden="false"/>
    </xf>
    <xf numFmtId="168" fontId="26" fillId="0" borderId="24" xfId="0" applyFont="true" applyBorder="true" applyAlignment="true" applyProtection="false">
      <alignment horizontal="right" vertical="center" textRotation="0" wrapText="false" indent="0" shrinkToFit="false"/>
      <protection locked="true" hidden="false"/>
    </xf>
    <xf numFmtId="173" fontId="26" fillId="0" borderId="25" xfId="0" applyFont="true" applyBorder="true" applyAlignment="true" applyProtection="false">
      <alignment horizontal="left" vertical="center" textRotation="0" wrapText="false" indent="0" shrinkToFit="false"/>
      <protection locked="true" hidden="false"/>
    </xf>
    <xf numFmtId="164" fontId="26" fillId="11" borderId="2" xfId="0" applyFont="true" applyBorder="true" applyAlignment="true" applyProtection="true">
      <alignment horizontal="center" vertical="center" textRotation="0" wrapText="false" indent="0" shrinkToFit="false"/>
      <protection locked="false" hidden="false"/>
    </xf>
    <xf numFmtId="164" fontId="64" fillId="0" borderId="3" xfId="0" applyFont="true" applyBorder="true" applyAlignment="true" applyProtection="false">
      <alignment horizontal="left" vertical="center" textRotation="0" wrapText="false" indent="0" shrinkToFit="false"/>
      <protection locked="true" hidden="false"/>
    </xf>
    <xf numFmtId="168" fontId="26" fillId="0" borderId="4" xfId="0" applyFont="true" applyBorder="true" applyAlignment="true" applyProtection="false">
      <alignment horizontal="center" vertical="center" textRotation="0" wrapText="false" indent="0" shrinkToFit="false"/>
      <protection locked="true" hidden="false"/>
    </xf>
    <xf numFmtId="168" fontId="26" fillId="0" borderId="5" xfId="0" applyFont="true" applyBorder="true" applyAlignment="true" applyProtection="false">
      <alignment horizontal="center" vertical="center" textRotation="0" wrapText="false" indent="0" shrinkToFit="false"/>
      <protection locked="true" hidden="false"/>
    </xf>
    <xf numFmtId="168" fontId="41" fillId="0" borderId="0" xfId="0" applyFont="true" applyBorder="true" applyAlignment="true" applyProtection="true">
      <alignment horizontal="center" vertical="center" textRotation="0" wrapText="false" indent="0" shrinkToFit="false"/>
      <protection locked="false" hidden="false"/>
    </xf>
    <xf numFmtId="168" fontId="41" fillId="0" borderId="18" xfId="0" applyFont="true" applyBorder="true" applyAlignment="true" applyProtection="true">
      <alignment horizontal="center" vertical="center" textRotation="0" wrapText="false" indent="0" shrinkToFit="false"/>
      <protection locked="false" hidden="false"/>
    </xf>
    <xf numFmtId="169" fontId="26" fillId="0" borderId="0" xfId="0" applyFont="true" applyBorder="true" applyAlignment="true" applyProtection="true">
      <alignment horizontal="center" vertical="center" textRotation="0" wrapText="false" indent="0" shrinkToFit="false"/>
      <protection locked="false" hidden="false"/>
    </xf>
    <xf numFmtId="169" fontId="26" fillId="0" borderId="18" xfId="0" applyFont="true" applyBorder="true" applyAlignment="true" applyProtection="true">
      <alignment horizontal="center" vertical="center" textRotation="0" wrapText="false" indent="0" shrinkToFit="false"/>
      <protection locked="false" hidden="false"/>
    </xf>
    <xf numFmtId="164" fontId="26" fillId="0" borderId="6" xfId="0" applyFont="true" applyBorder="true" applyAlignment="true" applyProtection="false">
      <alignment horizontal="general" vertical="center" textRotation="0" wrapText="false" indent="0" shrinkToFit="false"/>
      <protection locked="true" hidden="false"/>
    </xf>
    <xf numFmtId="168" fontId="26" fillId="0" borderId="7" xfId="0" applyFont="true" applyBorder="true" applyAlignment="true" applyProtection="false">
      <alignment horizontal="center" vertical="center" textRotation="0" wrapText="false" indent="0" shrinkToFit="false"/>
      <protection locked="true" hidden="false"/>
    </xf>
    <xf numFmtId="164" fontId="64" fillId="0" borderId="2" xfId="0" applyFont="true" applyBorder="true" applyAlignment="true" applyProtection="false">
      <alignment horizontal="left" vertical="center" textRotation="0" wrapText="false" indent="0" shrinkToFit="false"/>
      <protection locked="true" hidden="false"/>
    </xf>
    <xf numFmtId="164" fontId="49" fillId="0" borderId="2" xfId="0" applyFont="true" applyBorder="true" applyAlignment="true" applyProtection="false">
      <alignment horizontal="center" vertical="center" textRotation="0" wrapText="false" indent="0" shrinkToFit="false"/>
      <protection locked="true" hidden="false"/>
    </xf>
    <xf numFmtId="169" fontId="26" fillId="11" borderId="2" xfId="0" applyFont="true" applyBorder="true" applyAlignment="true" applyProtection="true">
      <alignment horizontal="center" vertical="center" textRotation="0" wrapText="false" indent="0" shrinkToFit="false"/>
      <protection locked="false" hidden="false"/>
    </xf>
    <xf numFmtId="164" fontId="72" fillId="0" borderId="2" xfId="0" applyFont="true" applyBorder="true" applyAlignment="true" applyProtection="false">
      <alignment horizontal="left" vertical="center" textRotation="0" wrapText="false" indent="0" shrinkToFit="false"/>
      <protection locked="true" hidden="false"/>
    </xf>
    <xf numFmtId="164" fontId="33" fillId="0" borderId="2" xfId="0" applyFont="true" applyBorder="true" applyAlignment="true" applyProtection="false">
      <alignment horizontal="center" vertical="center" textRotation="0" wrapText="false" indent="0" shrinkToFit="false"/>
      <protection locked="true" hidden="false"/>
    </xf>
    <xf numFmtId="164" fontId="35" fillId="0" borderId="8" xfId="0" applyFont="true" applyBorder="true" applyAlignment="true" applyProtection="false">
      <alignment horizontal="left" vertical="center" textRotation="0" wrapText="false" indent="0" shrinkToFit="false"/>
      <protection locked="true" hidden="false"/>
    </xf>
    <xf numFmtId="174" fontId="26" fillId="0" borderId="9" xfId="0" applyFont="true" applyBorder="true" applyAlignment="true" applyProtection="false">
      <alignment horizontal="left" vertical="center" textRotation="0" wrapText="false" indent="0" shrinkToFit="false"/>
      <protection locked="true" hidden="false"/>
    </xf>
    <xf numFmtId="164" fontId="26" fillId="0" borderId="10" xfId="0" applyFont="true" applyBorder="true" applyAlignment="true" applyProtection="false">
      <alignment horizontal="left" vertical="center" textRotation="0" wrapText="false" indent="0" shrinkToFit="false"/>
      <protection locked="true" hidden="false"/>
    </xf>
    <xf numFmtId="164" fontId="23" fillId="0" borderId="20" xfId="0" applyFont="true" applyBorder="true" applyAlignment="true" applyProtection="false">
      <alignment horizontal="left" vertical="center" textRotation="0" wrapText="true" indent="0" shrinkToFit="false"/>
      <protection locked="true" hidden="false"/>
    </xf>
    <xf numFmtId="164" fontId="33" fillId="0" borderId="11" xfId="0" applyFont="true" applyBorder="true" applyAlignment="true" applyProtection="false">
      <alignment horizontal="left" vertical="center" textRotation="0" wrapText="false" indent="0" shrinkToFit="false"/>
      <protection locked="true" hidden="false"/>
    </xf>
    <xf numFmtId="164" fontId="72" fillId="0" borderId="11"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true" applyAlignment="true" applyProtection="false">
      <alignment horizontal="general" vertical="center" textRotation="0" wrapText="false" indent="0" shrinkToFit="false"/>
      <protection locked="true" hidden="false"/>
    </xf>
    <xf numFmtId="164" fontId="41" fillId="0" borderId="12" xfId="0" applyFont="true" applyBorder="true" applyAlignment="true" applyProtection="false">
      <alignment horizontal="general" vertical="center" textRotation="0" wrapText="false" indent="0" shrinkToFit="false"/>
      <protection locked="true" hidden="false"/>
    </xf>
    <xf numFmtId="164" fontId="26" fillId="0" borderId="11" xfId="0" applyFont="true" applyBorder="true" applyAlignment="true" applyProtection="false">
      <alignment horizontal="left" vertical="center" textRotation="0" wrapText="false" indent="0" shrinkToFit="false"/>
      <protection locked="true" hidden="false"/>
    </xf>
    <xf numFmtId="164" fontId="26" fillId="11" borderId="15" xfId="0" applyFont="true" applyBorder="true" applyAlignment="true" applyProtection="true">
      <alignment horizontal="left" vertical="center" textRotation="0" wrapText="false" indent="0" shrinkToFit="false"/>
      <protection locked="false" hidden="false"/>
    </xf>
    <xf numFmtId="164" fontId="26" fillId="0" borderId="15" xfId="0" applyFont="true" applyBorder="true" applyAlignment="true" applyProtection="false">
      <alignment horizontal="right" vertical="center" textRotation="0" wrapText="false" indent="0" shrinkToFit="false"/>
      <protection locked="true" hidden="false"/>
    </xf>
    <xf numFmtId="169" fontId="26" fillId="11" borderId="14" xfId="0" applyFont="true" applyBorder="true" applyAlignment="true" applyProtection="true">
      <alignment horizontal="left" vertical="center" textRotation="0" wrapText="false" indent="0" shrinkToFit="false"/>
      <protection locked="false" hidden="false"/>
    </xf>
    <xf numFmtId="164" fontId="27" fillId="0" borderId="16" xfId="0" applyFont="true" applyBorder="true" applyAlignment="true" applyProtection="false">
      <alignment horizontal="left" vertical="center" textRotation="0" wrapText="false" indent="0" shrinkToFit="false"/>
      <protection locked="true" hidden="false"/>
    </xf>
    <xf numFmtId="164" fontId="23" fillId="0" borderId="26" xfId="0" applyFont="true" applyBorder="true" applyAlignment="true" applyProtection="false">
      <alignment horizontal="left" vertical="center" textRotation="0" wrapText="true" indent="0" shrinkToFit="false"/>
      <protection locked="true" hidden="false"/>
    </xf>
    <xf numFmtId="164" fontId="23" fillId="0" borderId="17"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3" fillId="0" borderId="18" xfId="0" applyFont="true" applyBorder="true" applyAlignment="false" applyProtection="false">
      <alignment horizontal="general" vertical="bottom" textRotation="0" wrapText="false" indent="0" shrinkToFit="false"/>
      <protection locked="true" hidden="false"/>
    </xf>
    <xf numFmtId="164" fontId="23" fillId="0" borderId="19" xfId="0" applyFont="true" applyBorder="true" applyAlignment="true" applyProtection="false">
      <alignment horizontal="left" vertical="center" textRotation="0" wrapText="false" indent="0" shrinkToFit="false"/>
      <protection locked="true" hidden="false"/>
    </xf>
    <xf numFmtId="164" fontId="23" fillId="0" borderId="6" xfId="0" applyFont="true" applyBorder="true" applyAlignment="true" applyProtection="false">
      <alignment horizontal="left" vertical="center" textRotation="0" wrapText="false" indent="0" shrinkToFit="false"/>
      <protection locked="true" hidden="false"/>
    </xf>
    <xf numFmtId="164" fontId="41" fillId="11" borderId="23" xfId="0" applyFont="true" applyBorder="true" applyAlignment="true" applyProtection="true">
      <alignment horizontal="center" vertical="center" textRotation="0" wrapText="false" indent="0" shrinkToFit="false"/>
      <protection locked="false" hidden="false"/>
    </xf>
    <xf numFmtId="164" fontId="23" fillId="0" borderId="23" xfId="0" applyFont="true" applyBorder="true" applyAlignment="false" applyProtection="false">
      <alignment horizontal="general"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23" fillId="0" borderId="7" xfId="0" applyFont="true" applyBorder="true" applyAlignment="false" applyProtection="false">
      <alignment horizontal="general" vertical="bottom" textRotation="0" wrapText="false" indent="0" shrinkToFit="false"/>
      <protection locked="true" hidden="false"/>
    </xf>
    <xf numFmtId="164" fontId="74" fillId="0" borderId="16" xfId="0" applyFont="true" applyBorder="true" applyAlignment="true" applyProtection="false">
      <alignment horizontal="left" vertical="center" textRotation="0" wrapText="false" indent="0" shrinkToFit="false"/>
      <protection locked="true" hidden="false"/>
    </xf>
    <xf numFmtId="164" fontId="75" fillId="0" borderId="17" xfId="0" applyFont="true" applyBorder="true" applyAlignment="true" applyProtection="false">
      <alignment horizontal="left" vertical="center" textRotation="0" wrapText="true" indent="0" shrinkToFit="false"/>
      <protection locked="true" hidden="false"/>
    </xf>
    <xf numFmtId="164" fontId="42" fillId="11" borderId="0" xfId="0" applyFont="true" applyBorder="true" applyAlignment="true" applyProtection="true">
      <alignment horizontal="center" vertical="center" textRotation="0" wrapText="false" indent="0" shrinkToFit="false"/>
      <protection locked="false" hidden="false"/>
    </xf>
    <xf numFmtId="164" fontId="42" fillId="0" borderId="0" xfId="0" applyFont="true" applyBorder="true" applyAlignment="false" applyProtection="false">
      <alignment horizontal="general" vertical="bottom" textRotation="0" wrapText="false" indent="0" shrinkToFit="false"/>
      <protection locked="true" hidden="false"/>
    </xf>
    <xf numFmtId="164" fontId="42" fillId="0" borderId="18" xfId="0" applyFont="true" applyBorder="true" applyAlignment="false" applyProtection="false">
      <alignment horizontal="general" vertical="bottom" textRotation="0" wrapText="false" indent="0" shrinkToFit="false"/>
      <protection locked="true" hidden="false"/>
    </xf>
    <xf numFmtId="164" fontId="42" fillId="0" borderId="17" xfId="0" applyFont="true" applyBorder="true" applyAlignment="true" applyProtection="false">
      <alignment horizontal="left" vertical="center" textRotation="0" wrapText="true" indent="0" shrinkToFit="false"/>
      <protection locked="true" hidden="false"/>
    </xf>
    <xf numFmtId="164" fontId="42" fillId="11" borderId="18" xfId="0" applyFont="true" applyBorder="true" applyAlignment="true" applyProtection="true">
      <alignment horizontal="center" vertical="center" textRotation="0" wrapText="false" indent="0" shrinkToFit="false"/>
      <protection locked="false" hidden="false"/>
    </xf>
    <xf numFmtId="164" fontId="76" fillId="0" borderId="6" xfId="0" applyFont="true" applyBorder="true" applyAlignment="true" applyProtection="false">
      <alignment horizontal="left" vertical="center" textRotation="0" wrapText="false" indent="0" shrinkToFit="false"/>
      <protection locked="true" hidden="false"/>
    </xf>
    <xf numFmtId="164" fontId="42" fillId="11" borderId="7" xfId="0" applyFont="true" applyBorder="true" applyAlignment="true" applyProtection="true">
      <alignment horizontal="center" vertical="center" textRotation="0" wrapText="false" indent="0" shrinkToFit="false"/>
      <protection locked="false" hidden="false"/>
    </xf>
    <xf numFmtId="164" fontId="35" fillId="0" borderId="22" xfId="0" applyFont="true" applyBorder="true" applyAlignment="true" applyProtection="false">
      <alignment horizontal="left" vertical="center" textRotation="0" wrapText="false" indent="0" shrinkToFit="false"/>
      <protection locked="true" hidden="false"/>
    </xf>
    <xf numFmtId="164" fontId="35" fillId="0" borderId="11" xfId="0" applyFont="true" applyBorder="true" applyAlignment="true" applyProtection="false">
      <alignment horizontal="right" vertical="center" textRotation="0" wrapText="false" indent="0" shrinkToFit="false"/>
      <protection locked="true" hidden="false"/>
    </xf>
    <xf numFmtId="170" fontId="26" fillId="0" borderId="12" xfId="0" applyFont="true" applyBorder="true" applyAlignment="true" applyProtection="true">
      <alignment horizontal="left" vertical="center" textRotation="0" wrapText="false" indent="0" shrinkToFit="false"/>
      <protection locked="false" hidden="false"/>
    </xf>
    <xf numFmtId="164" fontId="23" fillId="0" borderId="11" xfId="0" applyFont="true" applyBorder="true" applyAlignment="true" applyProtection="true">
      <alignment horizontal="center" vertical="center" textRotation="0" wrapText="true" indent="0" shrinkToFit="false"/>
      <protection locked="false" hidden="false"/>
    </xf>
    <xf numFmtId="164" fontId="23" fillId="0" borderId="0" xfId="0" applyFont="true" applyBorder="true" applyAlignment="true" applyProtection="true">
      <alignment horizontal="center" vertical="center" textRotation="0" wrapText="true" indent="0" shrinkToFit="false"/>
      <protection locked="false" hidden="false"/>
    </xf>
    <xf numFmtId="164" fontId="23" fillId="0" borderId="12" xfId="0" applyFont="true" applyBorder="true" applyAlignment="true" applyProtection="true">
      <alignment horizontal="center" vertical="center" textRotation="0" wrapText="true" indent="0" shrinkToFit="false"/>
      <protection locked="false" hidden="false"/>
    </xf>
    <xf numFmtId="164" fontId="79" fillId="0" borderId="13" xfId="0" applyFont="true" applyBorder="true" applyAlignment="true" applyProtection="true">
      <alignment horizontal="center" vertical="center" textRotation="0" wrapText="false" indent="0" shrinkToFit="false"/>
      <protection locked="false" hidden="false"/>
    </xf>
    <xf numFmtId="164" fontId="79" fillId="0" borderId="15" xfId="0" applyFont="true" applyBorder="true" applyAlignment="true" applyProtection="true">
      <alignment horizontal="center" vertical="center" textRotation="0" wrapText="false" indent="0" shrinkToFit="false"/>
      <protection locked="false" hidden="false"/>
    </xf>
    <xf numFmtId="164" fontId="79" fillId="0" borderId="14" xfId="0" applyFont="true" applyBorder="true" applyAlignment="true" applyProtection="true">
      <alignment horizontal="center" vertical="center" textRotation="0" wrapText="false" indent="0" shrinkToFit="false"/>
      <protection locked="fals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64" fillId="0" borderId="2" xfId="0" applyFont="true" applyBorder="true" applyAlignment="true" applyProtection="true">
      <alignment horizontal="left" vertical="center" textRotation="0" wrapText="false" indent="0" shrinkToFit="false"/>
      <protection locked="true" hidden="false"/>
    </xf>
    <xf numFmtId="164" fontId="26" fillId="0" borderId="2" xfId="0" applyFont="true" applyBorder="true" applyAlignment="true" applyProtection="true">
      <alignment horizontal="center" vertical="center" textRotation="0" wrapText="false" indent="0" shrinkToFit="false"/>
      <protection locked="true" hidden="false"/>
    </xf>
    <xf numFmtId="164" fontId="49" fillId="0" borderId="2" xfId="0" applyFont="true" applyBorder="true" applyAlignment="true" applyProtection="true">
      <alignment horizontal="center" vertical="center" textRotation="0" wrapText="false" indent="0" shrinkToFit="false"/>
      <protection locked="true" hidden="false"/>
    </xf>
    <xf numFmtId="164" fontId="80" fillId="0" borderId="0" xfId="0" applyFont="true" applyBorder="true" applyAlignment="true" applyProtection="true">
      <alignment horizontal="left" vertical="top" textRotation="0" wrapText="true" indent="0" shrinkToFit="false"/>
      <protection locked="true" hidden="false"/>
    </xf>
    <xf numFmtId="164" fontId="32" fillId="0" borderId="0" xfId="0" applyFont="true" applyBorder="true" applyAlignment="true" applyProtection="true">
      <alignment horizontal="left" vertical="top" textRotation="0" wrapText="true" indent="0" shrinkToFit="false"/>
      <protection locked="true" hidden="false"/>
    </xf>
    <xf numFmtId="164" fontId="41" fillId="11" borderId="6" xfId="0" applyFont="true" applyBorder="true" applyAlignment="true" applyProtection="true">
      <alignment horizontal="center" vertical="center" textRotation="0" wrapText="false" indent="0" shrinkToFit="false"/>
      <protection locked="false" hidden="false"/>
    </xf>
    <xf numFmtId="164" fontId="23" fillId="0" borderId="23" xfId="0" applyFont="true" applyBorder="true" applyAlignment="true" applyProtection="false">
      <alignment horizontal="center" vertical="center" textRotation="0" wrapText="false" indent="0" shrinkToFit="false"/>
      <protection locked="true" hidden="false"/>
    </xf>
    <xf numFmtId="164" fontId="41" fillId="11" borderId="7" xfId="0" applyFont="true" applyBorder="true" applyAlignment="true" applyProtection="true">
      <alignment horizontal="left" vertical="center" textRotation="0" wrapText="false" indent="0" shrinkToFit="false"/>
      <protection locked="fals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26" fillId="11" borderId="2" xfId="0" applyFont="true" applyBorder="true" applyAlignment="true" applyProtection="true">
      <alignment horizontal="center" vertical="center" textRotation="0" wrapText="true" indent="0" shrinkToFit="false"/>
      <protection locked="false" hidden="false"/>
    </xf>
    <xf numFmtId="164" fontId="33" fillId="0" borderId="11" xfId="0" applyFont="true" applyBorder="true" applyAlignment="true" applyProtection="false">
      <alignment horizontal="left" vertical="center" textRotation="0" wrapText="true" indent="0" shrinkToFit="false"/>
      <protection locked="true" hidden="false"/>
    </xf>
    <xf numFmtId="164" fontId="23" fillId="0" borderId="12" xfId="0" applyFont="true" applyBorder="true" applyAlignment="true" applyProtection="false">
      <alignment horizontal="general" vertical="center" textRotation="0" wrapText="false" indent="0" shrinkToFit="false"/>
      <protection locked="true" hidden="false"/>
    </xf>
    <xf numFmtId="164" fontId="23" fillId="0" borderId="11" xfId="0" applyFont="true" applyBorder="true" applyAlignment="true" applyProtection="false">
      <alignment horizontal="left" vertical="center" textRotation="0" wrapText="false" indent="0" shrinkToFit="false"/>
      <protection locked="true" hidden="false"/>
    </xf>
    <xf numFmtId="164" fontId="23" fillId="0" borderId="11"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general" vertical="center" textRotation="0" wrapText="false" indent="0" shrinkToFit="false"/>
      <protection locked="true" hidden="false"/>
    </xf>
    <xf numFmtId="164" fontId="23" fillId="0" borderId="13" xfId="0" applyFont="true" applyBorder="true" applyAlignment="true" applyProtection="false">
      <alignment horizontal="general" vertical="center" textRotation="0" wrapText="false" indent="0" shrinkToFit="false"/>
      <protection locked="true" hidden="false"/>
    </xf>
    <xf numFmtId="164" fontId="23" fillId="0" borderId="15" xfId="0" applyFont="true" applyBorder="true" applyAlignment="true" applyProtection="false">
      <alignment horizontal="general" vertical="center" textRotation="0" wrapText="false" indent="0" shrinkToFit="false"/>
      <protection locked="true" hidden="false"/>
    </xf>
    <xf numFmtId="167" fontId="0" fillId="10" borderId="0" xfId="0" applyFont="false" applyBorder="true" applyAlignment="true" applyProtection="true">
      <alignment horizontal="left" vertical="top" textRotation="0" wrapText="false" indent="0" shrinkToFit="false"/>
      <protection locked="false" hidden="false"/>
    </xf>
    <xf numFmtId="166" fontId="25" fillId="0" borderId="0" xfId="0" applyFont="true" applyBorder="true" applyAlignment="true" applyProtection="true">
      <alignment horizontal="left" vertical="center" textRotation="0" wrapText="false" indent="0" shrinkToFit="false"/>
      <protection locked="true" hidden="false"/>
    </xf>
    <xf numFmtId="168" fontId="26" fillId="0" borderId="18" xfId="0" applyFont="true" applyBorder="true" applyAlignment="true" applyProtection="true">
      <alignment horizontal="center" vertical="center" textRotation="0" wrapText="false" indent="0" shrinkToFit="false"/>
      <protection locked="true" hidden="false"/>
    </xf>
    <xf numFmtId="172" fontId="26" fillId="0" borderId="23" xfId="0" applyFont="true" applyBorder="true" applyAlignment="true" applyProtection="true">
      <alignment horizontal="center" vertical="center" textRotation="0" wrapText="false" indent="0" shrinkToFit="false"/>
      <protection locked="false" hidden="false"/>
    </xf>
    <xf numFmtId="168" fontId="26" fillId="0" borderId="23" xfId="0" applyFont="true" applyBorder="true" applyAlignment="true" applyProtection="true">
      <alignment horizontal="center" vertical="center" textRotation="0" wrapText="false" indent="0" shrinkToFit="false"/>
      <protection locked="false" hidden="false"/>
    </xf>
    <xf numFmtId="168" fontId="26" fillId="0" borderId="7" xfId="0" applyFont="true" applyBorder="true" applyAlignment="true" applyProtection="true">
      <alignment horizontal="left" vertical="center" textRotation="0" wrapText="false" indent="0" shrinkToFit="false"/>
      <protection locked="false" hidden="false"/>
    </xf>
    <xf numFmtId="164" fontId="35" fillId="0" borderId="12" xfId="0" applyFont="true" applyBorder="true" applyAlignment="true" applyProtection="false">
      <alignment horizontal="center" vertical="center" textRotation="0" wrapText="false" indent="0" shrinkToFit="false"/>
      <protection locked="true" hidden="false"/>
    </xf>
    <xf numFmtId="164" fontId="35" fillId="0" borderId="14" xfId="0" applyFont="true" applyBorder="true" applyAlignment="true" applyProtection="true">
      <alignment horizontal="center" vertical="center" textRotation="0" wrapText="false" indent="0" shrinkToFit="false"/>
      <protection locked="false" hidden="false"/>
    </xf>
    <xf numFmtId="168" fontId="72" fillId="0" borderId="22" xfId="0" applyFont="true" applyBorder="true" applyAlignment="true" applyProtection="false">
      <alignment horizontal="left" vertical="center" textRotation="0" wrapText="false" indent="0" shrinkToFit="false"/>
      <protection locked="true" hidden="false"/>
    </xf>
    <xf numFmtId="168" fontId="41" fillId="0" borderId="0" xfId="0" applyFont="true" applyBorder="true" applyAlignment="true" applyProtection="true">
      <alignment horizontal="center" vertical="center" textRotation="0" wrapText="false" indent="0" shrinkToFit="false"/>
      <protection locked="false" hidden="false"/>
    </xf>
    <xf numFmtId="164" fontId="41" fillId="0" borderId="0" xfId="0" applyFont="true" applyBorder="true" applyAlignment="true" applyProtection="false">
      <alignment horizontal="right" vertical="center" textRotation="0" wrapText="false" indent="0" shrinkToFit="false"/>
      <protection locked="true" hidden="false"/>
    </xf>
    <xf numFmtId="168" fontId="41" fillId="0" borderId="12"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false">
      <alignment horizontal="right" vertical="center" textRotation="0" wrapText="false" indent="0" shrinkToFit="false"/>
      <protection locked="true" hidden="false"/>
    </xf>
    <xf numFmtId="168" fontId="26" fillId="0" borderId="12" xfId="0" applyFont="true" applyBorder="true" applyAlignment="true" applyProtection="true">
      <alignment horizontal="left" vertical="center" textRotation="0" wrapText="false" indent="0" shrinkToFit="false"/>
      <protection locked="false" hidden="false"/>
    </xf>
    <xf numFmtId="168" fontId="26" fillId="0" borderId="0" xfId="0" applyFont="true" applyBorder="true" applyAlignment="true" applyProtection="true">
      <alignment horizontal="general" vertical="center" textRotation="0" wrapText="false" indent="0" shrinkToFit="false"/>
      <protection locked="false" hidden="false"/>
    </xf>
    <xf numFmtId="168" fontId="26" fillId="0" borderId="0"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26" fillId="0" borderId="12" xfId="0" applyFont="true" applyBorder="true" applyAlignment="true" applyProtection="false">
      <alignment horizontal="general" vertical="center" textRotation="0" wrapText="false" indent="0" shrinkToFit="false"/>
      <protection locked="true" hidden="false"/>
    </xf>
    <xf numFmtId="168" fontId="26" fillId="0" borderId="12" xfId="0" applyFont="true" applyBorder="true" applyAlignment="true" applyProtection="true">
      <alignment horizontal="center" vertical="center" textRotation="0" wrapText="false" indent="0" shrinkToFit="false"/>
      <protection locked="false" hidden="false"/>
    </xf>
    <xf numFmtId="168" fontId="26" fillId="0" borderId="0" xfId="0" applyFont="true" applyBorder="true" applyAlignment="true" applyProtection="true">
      <alignment horizontal="center" vertical="bottom" textRotation="0" wrapText="false" indent="0" shrinkToFit="false"/>
      <protection locked="false" hidden="false"/>
    </xf>
    <xf numFmtId="168" fontId="26" fillId="0" borderId="0" xfId="0" applyFont="true" applyBorder="true" applyAlignment="true" applyProtection="true">
      <alignment horizontal="center" vertical="center" textRotation="0" wrapText="false" indent="0" shrinkToFit="false"/>
      <protection locked="false" hidden="false"/>
    </xf>
    <xf numFmtId="164" fontId="49" fillId="0" borderId="0" xfId="0" applyFont="true" applyBorder="true" applyAlignment="true" applyProtection="false">
      <alignment horizontal="right" vertical="center" textRotation="0" wrapText="false" indent="0" shrinkToFit="false"/>
      <protection locked="true" hidden="false"/>
    </xf>
    <xf numFmtId="164" fontId="35" fillId="11" borderId="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true">
      <alignment horizontal="right" vertical="center" textRotation="0" wrapText="false" indent="0" shrinkToFit="false"/>
      <protection locked="true" hidden="false"/>
    </xf>
    <xf numFmtId="164" fontId="35" fillId="11" borderId="12" xfId="0" applyFont="true" applyBorder="true" applyAlignment="true" applyProtection="true">
      <alignment horizontal="center" vertical="center" textRotation="0" wrapText="false" indent="0" shrinkToFit="false"/>
      <protection locked="false" hidden="false"/>
    </xf>
    <xf numFmtId="164" fontId="81" fillId="0" borderId="20" xfId="0" applyFont="true" applyBorder="true" applyAlignment="true" applyProtection="false">
      <alignment horizontal="left" vertical="center" textRotation="0" wrapText="false" indent="0" shrinkToFit="false"/>
      <protection locked="true" hidden="false"/>
    </xf>
    <xf numFmtId="164" fontId="81" fillId="0" borderId="20" xfId="0" applyFont="true" applyBorder="true" applyAlignment="true" applyProtection="false">
      <alignment horizontal="left" vertical="top" textRotation="0" wrapText="true" indent="0" shrinkToFit="false"/>
      <protection locked="true" hidden="false"/>
    </xf>
    <xf numFmtId="164" fontId="81" fillId="0" borderId="21" xfId="0" applyFont="true" applyBorder="true" applyAlignment="true" applyProtection="false">
      <alignment horizontal="left" vertical="top" textRotation="0" wrapText="true" indent="0" shrinkToFit="false"/>
      <protection locked="true" hidden="false"/>
    </xf>
    <xf numFmtId="170" fontId="41" fillId="11" borderId="0" xfId="0" applyFont="true" applyBorder="true" applyAlignment="true" applyProtection="true">
      <alignment horizontal="left" vertical="center" textRotation="0" wrapText="false" indent="0" shrinkToFit="false"/>
      <protection locked="false" hidden="false"/>
    </xf>
    <xf numFmtId="164" fontId="66" fillId="0" borderId="0" xfId="0" applyFont="true" applyBorder="true" applyAlignment="true" applyProtection="false">
      <alignment horizontal="center" vertical="top" textRotation="0" wrapText="false" indent="0" shrinkToFit="false"/>
      <protection locked="true" hidden="false"/>
    </xf>
    <xf numFmtId="164" fontId="32" fillId="0" borderId="21" xfId="0" applyFont="true" applyBorder="true" applyAlignment="true" applyProtection="true">
      <alignment horizontal="center" vertical="center" textRotation="0" wrapText="false" indent="0" shrinkToFit="false"/>
      <protection locked="false" hidden="false"/>
    </xf>
    <xf numFmtId="168" fontId="35" fillId="0" borderId="0" xfId="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true">
      <alignment horizontal="right" vertical="center" textRotation="0" wrapText="false" indent="0" shrinkToFit="false"/>
      <protection locked="true" hidden="false"/>
    </xf>
    <xf numFmtId="168" fontId="35" fillId="0" borderId="12" xfId="0" applyFont="true" applyBorder="true" applyAlignment="true" applyProtection="true">
      <alignment horizontal="center" vertical="center" textRotation="0" wrapText="false" indent="0" shrinkToFit="false"/>
      <protection locked="true" hidden="false"/>
    </xf>
    <xf numFmtId="168" fontId="23" fillId="0" borderId="12" xfId="0" applyFont="true" applyBorder="true" applyAlignment="true" applyProtection="true">
      <alignment horizontal="center" vertical="center" textRotation="0" wrapText="false" indent="0" shrinkToFit="false"/>
      <protection locked="true" hidden="false"/>
    </xf>
    <xf numFmtId="172" fontId="26" fillId="0" borderId="0" xfId="0" applyFont="true" applyBorder="true" applyAlignment="true" applyProtection="true">
      <alignment horizontal="left" vertical="center" textRotation="0" wrapText="false" indent="0" shrinkToFit="false"/>
      <protection locked="false" hidden="false"/>
    </xf>
    <xf numFmtId="168" fontId="39" fillId="0" borderId="12" xfId="0" applyFont="true" applyBorder="true" applyAlignment="true" applyProtection="false">
      <alignment horizontal="left" vertical="center" textRotation="0" wrapText="false" indent="0" shrinkToFit="false"/>
      <protection locked="true" hidden="false"/>
    </xf>
    <xf numFmtId="169" fontId="26" fillId="0" borderId="0" xfId="0" applyFont="true" applyBorder="true" applyAlignment="true" applyProtection="false">
      <alignment horizontal="center" vertical="center" textRotation="0" wrapText="false" indent="0" shrinkToFit="false"/>
      <protection locked="true" hidden="false"/>
    </xf>
    <xf numFmtId="168" fontId="26" fillId="0" borderId="12" xfId="0" applyFont="true" applyBorder="true" applyAlignment="true" applyProtection="false">
      <alignment horizontal="center" vertical="center" textRotation="0" wrapText="false" indent="0" shrinkToFit="false"/>
      <protection locked="true" hidden="false"/>
    </xf>
    <xf numFmtId="164" fontId="23" fillId="0" borderId="11" xfId="0" applyFont="true" applyBorder="true" applyAlignment="true" applyProtection="false">
      <alignment horizontal="right" vertical="center" textRotation="0" wrapText="false" indent="0" shrinkToFit="false"/>
      <protection locked="true" hidden="false"/>
    </xf>
    <xf numFmtId="169" fontId="35" fillId="11" borderId="0" xfId="0" applyFont="true" applyBorder="true" applyAlignment="true" applyProtection="true">
      <alignment horizontal="center" vertical="center" textRotation="0" wrapText="false" indent="0" shrinkToFit="false"/>
      <protection locked="fals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84" fillId="0" borderId="20" xfId="0" applyFont="true" applyBorder="true" applyAlignment="true" applyProtection="false">
      <alignment horizontal="center" vertical="center" textRotation="0" wrapText="true" indent="0" shrinkToFit="false"/>
      <protection locked="true" hidden="false"/>
    </xf>
    <xf numFmtId="164" fontId="33" fillId="0" borderId="13" xfId="0" applyFont="true" applyBorder="true" applyAlignment="true" applyProtection="false">
      <alignment horizontal="right" vertical="center" textRotation="0" wrapText="false" indent="0" shrinkToFit="false"/>
      <protection locked="true" hidden="false"/>
    </xf>
    <xf numFmtId="164" fontId="0" fillId="11" borderId="14" xfId="0" applyFont="false" applyBorder="true" applyAlignment="true" applyProtection="true">
      <alignment horizontal="center" vertical="center" textRotation="0" wrapText="false" indent="0" shrinkToFit="false"/>
      <protection locked="false" hidden="false"/>
    </xf>
    <xf numFmtId="164" fontId="72" fillId="0" borderId="8" xfId="0" applyFont="true" applyBorder="true" applyAlignment="true" applyProtection="false">
      <alignment horizontal="left" vertical="center" textRotation="0" wrapText="false" indent="0" shrinkToFit="false"/>
      <protection locked="true" hidden="false"/>
    </xf>
    <xf numFmtId="168" fontId="26" fillId="11" borderId="9" xfId="0" applyFont="true" applyBorder="true" applyAlignment="true" applyProtection="true">
      <alignment horizontal="center" vertical="center" textRotation="0" wrapText="false" indent="0" shrinkToFit="false"/>
      <protection locked="false" hidden="false"/>
    </xf>
    <xf numFmtId="164" fontId="26" fillId="0" borderId="9" xfId="0" applyFont="true" applyBorder="true" applyAlignment="true" applyProtection="false">
      <alignment horizontal="general" vertical="center" textRotation="0" wrapText="false" indent="0" shrinkToFit="false"/>
      <protection locked="true" hidden="false"/>
    </xf>
    <xf numFmtId="164" fontId="26" fillId="0" borderId="10" xfId="0" applyFont="true" applyBorder="true" applyAlignment="true" applyProtection="false">
      <alignment horizontal="general" vertical="center" textRotation="0" wrapText="false" indent="0" shrinkToFit="false"/>
      <protection locked="true" hidden="false"/>
    </xf>
    <xf numFmtId="168" fontId="70" fillId="11" borderId="12" xfId="0" applyFont="true" applyBorder="true" applyAlignment="true" applyProtection="true">
      <alignment horizontal="left" vertical="center" textRotation="0" wrapText="false" indent="0" shrinkToFit="false"/>
      <protection locked="false" hidden="false"/>
    </xf>
    <xf numFmtId="168" fontId="26" fillId="11" borderId="12" xfId="0" applyFont="true" applyBorder="true" applyAlignment="true" applyProtection="true">
      <alignment horizontal="left" vertical="center" textRotation="0" wrapText="false" indent="0" shrinkToFit="false"/>
      <protection locked="false" hidden="false"/>
    </xf>
    <xf numFmtId="168" fontId="26" fillId="0" borderId="11" xfId="0" applyFont="true" applyBorder="true" applyAlignment="true" applyProtection="false">
      <alignment horizontal="left" vertical="center" textRotation="0" wrapText="false" indent="0" shrinkToFit="false"/>
      <protection locked="true" hidden="false"/>
    </xf>
    <xf numFmtId="164" fontId="26" fillId="0" borderId="12" xfId="0" applyFont="true" applyBorder="true" applyAlignment="true" applyProtection="false">
      <alignment horizontal="right" vertical="center" textRotation="0" wrapText="false" indent="0" shrinkToFit="false"/>
      <protection locked="true" hidden="false"/>
    </xf>
    <xf numFmtId="168" fontId="26" fillId="11" borderId="0" xfId="0" applyFont="true" applyBorder="true" applyAlignment="true" applyProtection="true">
      <alignment horizontal="center" vertical="center" textRotation="0" wrapText="false" indent="0" shrinkToFit="false"/>
      <protection locked="false" hidden="false"/>
    </xf>
    <xf numFmtId="164" fontId="86" fillId="0" borderId="20" xfId="0" applyFont="true" applyBorder="true" applyAlignment="true" applyProtection="false">
      <alignment horizontal="left" vertical="center" textRotation="0" wrapText="false" indent="0" shrinkToFit="false"/>
      <protection locked="true" hidden="false"/>
    </xf>
    <xf numFmtId="164" fontId="35" fillId="0" borderId="13" xfId="0" applyFont="true" applyBorder="true" applyAlignment="true" applyProtection="false">
      <alignment horizontal="left" vertical="center" textRotation="0" wrapText="false" indent="0" shrinkToFit="false"/>
      <protection locked="true" hidden="false"/>
    </xf>
    <xf numFmtId="164" fontId="58" fillId="0" borderId="15" xfId="0" applyFont="true" applyBorder="true" applyAlignment="true" applyProtection="false">
      <alignment horizontal="right" vertical="center" textRotation="0" wrapText="false" indent="0" shrinkToFit="false"/>
      <protection locked="true" hidden="false"/>
    </xf>
    <xf numFmtId="164" fontId="49" fillId="0" borderId="15" xfId="0" applyFont="true" applyBorder="true" applyAlignment="true" applyProtection="false">
      <alignment horizontal="general" vertical="center" textRotation="0" wrapText="false" indent="0" shrinkToFit="false"/>
      <protection locked="true" hidden="false"/>
    </xf>
    <xf numFmtId="164" fontId="87" fillId="0" borderId="0" xfId="0" applyFont="true" applyBorder="false" applyAlignment="true" applyProtection="false">
      <alignment horizontal="right"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true" indent="3" shrinkToFit="false"/>
      <protection locked="true" hidden="false"/>
    </xf>
    <xf numFmtId="164" fontId="33" fillId="0" borderId="0" xfId="0" applyFont="true" applyBorder="true" applyAlignment="true" applyProtection="false">
      <alignment horizontal="left" vertical="center" textRotation="0" wrapText="false" indent="3"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33" fillId="0" borderId="2" xfId="0" applyFont="true" applyBorder="true" applyAlignment="true" applyProtection="false">
      <alignment horizontal="center" vertical="center" textRotation="0" wrapText="true" indent="0" shrinkToFit="false"/>
      <protection locked="true" hidden="false"/>
    </xf>
    <xf numFmtId="164" fontId="6" fillId="0" borderId="24" xfId="0" applyFont="true" applyBorder="true" applyAlignment="true" applyProtection="false">
      <alignment horizontal="center" vertical="center" textRotation="0" wrapText="false" indent="0" shrinkToFit="false"/>
      <protection locked="true" hidden="false"/>
    </xf>
    <xf numFmtId="164" fontId="58" fillId="0" borderId="25" xfId="0" applyFont="true" applyBorder="true" applyAlignment="true" applyProtection="false">
      <alignment horizontal="general" vertical="center" textRotation="0" wrapText="true" indent="0" shrinkToFit="false"/>
      <protection locked="true" hidden="false"/>
    </xf>
    <xf numFmtId="164" fontId="44" fillId="0" borderId="22" xfId="0" applyFont="true" applyBorder="true" applyAlignment="true" applyProtection="false">
      <alignment horizontal="center" vertical="center" textRotation="0" wrapText="true" indent="0" shrinkToFit="false"/>
      <protection locked="true" hidden="false"/>
    </xf>
    <xf numFmtId="164" fontId="88" fillId="0" borderId="20" xfId="0" applyFont="true" applyBorder="true" applyAlignment="true" applyProtection="false">
      <alignment horizontal="left" vertical="center" textRotation="0" wrapText="false" indent="0" shrinkToFit="false"/>
      <protection locked="true" hidden="false"/>
    </xf>
    <xf numFmtId="164" fontId="42" fillId="11" borderId="20" xfId="0" applyFont="true" applyBorder="true" applyAlignment="true" applyProtection="true">
      <alignment horizontal="center" vertical="center" textRotation="0" wrapText="true" indent="0" shrinkToFit="false"/>
      <protection locked="false" hidden="false"/>
    </xf>
    <xf numFmtId="164" fontId="90" fillId="0" borderId="20" xfId="0" applyFont="true" applyBorder="true" applyAlignment="true" applyProtection="false">
      <alignment horizontal="left" vertical="center" textRotation="0" wrapText="false" indent="0" shrinkToFit="false"/>
      <protection locked="true" hidden="false"/>
    </xf>
    <xf numFmtId="164" fontId="42" fillId="11" borderId="21" xfId="0" applyFont="true" applyBorder="true" applyAlignment="true" applyProtection="true">
      <alignment horizontal="center" vertical="center" textRotation="0" wrapText="true" indent="0" shrinkToFit="false"/>
      <protection locked="false" hidden="false"/>
    </xf>
    <xf numFmtId="164" fontId="32" fillId="0" borderId="8" xfId="0" applyFont="true" applyBorder="true" applyAlignment="true" applyProtection="false">
      <alignment horizontal="right" vertical="center" textRotation="0" wrapText="false" indent="0" shrinkToFit="false"/>
      <protection locked="true" hidden="false"/>
    </xf>
    <xf numFmtId="168" fontId="32" fillId="0" borderId="9" xfId="0" applyFont="true" applyBorder="true" applyAlignment="true" applyProtection="false">
      <alignment horizontal="right" vertical="center" textRotation="0" wrapText="false" indent="0" shrinkToFit="false"/>
      <protection locked="true" hidden="false"/>
    </xf>
    <xf numFmtId="175" fontId="32" fillId="0" borderId="10" xfId="0" applyFont="true" applyBorder="true" applyAlignment="true" applyProtection="false">
      <alignment horizontal="left" vertical="center" textRotation="0" wrapText="false" indent="0" shrinkToFit="false"/>
      <protection locked="true" hidden="false"/>
    </xf>
    <xf numFmtId="164" fontId="32" fillId="0" borderId="28" xfId="0" applyFont="true" applyBorder="true" applyAlignment="true" applyProtection="false">
      <alignment horizontal="center" vertical="center" textRotation="0" wrapText="false" indent="0" shrinkToFit="false"/>
      <protection locked="true" hidden="false"/>
    </xf>
    <xf numFmtId="164" fontId="80" fillId="0" borderId="21" xfId="0" applyFont="true" applyBorder="true" applyAlignment="true" applyProtection="false">
      <alignment horizontal="center" vertical="center" textRotation="0" wrapText="true" indent="0" shrinkToFit="false"/>
      <protection locked="true" hidden="false"/>
    </xf>
    <xf numFmtId="164" fontId="32" fillId="0" borderId="21" xfId="0" applyFont="true" applyBorder="true" applyAlignment="true" applyProtection="false">
      <alignment horizontal="center" vertical="center" textRotation="0" wrapText="true" indent="0" shrinkToFit="false"/>
      <protection locked="true" hidden="false"/>
    </xf>
    <xf numFmtId="164" fontId="56" fillId="11" borderId="2" xfId="0" applyFont="true" applyBorder="true" applyAlignment="true" applyProtection="true">
      <alignment horizontal="center" vertical="center" textRotation="0" wrapText="true" indent="0" shrinkToFit="false"/>
      <protection locked="false" hidden="false"/>
    </xf>
    <xf numFmtId="164" fontId="91" fillId="0" borderId="0" xfId="0" applyFont="true" applyBorder="false" applyAlignment="false" applyProtection="false">
      <alignment horizontal="general" vertical="bottom" textRotation="0" wrapText="false" indent="0" shrinkToFit="false"/>
      <protection locked="true" hidden="false"/>
    </xf>
    <xf numFmtId="164" fontId="39" fillId="0" borderId="2" xfId="0" applyFont="true" applyBorder="true" applyAlignment="true" applyProtection="false">
      <alignment horizontal="center" vertical="center" textRotation="0" wrapText="true" indent="0" shrinkToFit="false"/>
      <protection locked="true" hidden="false"/>
    </xf>
    <xf numFmtId="164" fontId="92" fillId="0" borderId="2" xfId="0" applyFont="true" applyBorder="true" applyAlignment="true" applyProtection="false">
      <alignment horizontal="center" vertical="center" textRotation="0" wrapText="tru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93" fillId="0" borderId="2"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false" indent="0" shrinkToFit="false"/>
      <protection locked="true" hidden="false"/>
    </xf>
    <xf numFmtId="164" fontId="32" fillId="0" borderId="0" xfId="0" applyFont="true" applyBorder="false" applyAlignment="true" applyProtection="false">
      <alignment horizontal="right" vertical="top" textRotation="0" wrapText="false" indent="0" shrinkToFit="false"/>
      <protection locked="true" hidden="false"/>
    </xf>
    <xf numFmtId="175" fontId="32" fillId="0" borderId="0" xfId="0" applyFont="true" applyBorder="false" applyAlignment="true" applyProtection="false">
      <alignment horizontal="left" vertical="top"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88" fillId="0" borderId="8" xfId="0" applyFont="true" applyBorder="true" applyAlignment="true" applyProtection="false">
      <alignment horizontal="left" vertical="center" textRotation="0" wrapText="false" indent="0" shrinkToFit="false"/>
      <protection locked="true" hidden="false"/>
    </xf>
    <xf numFmtId="164" fontId="35" fillId="11" borderId="9" xfId="0" applyFont="true" applyBorder="true" applyAlignment="true" applyProtection="true">
      <alignment horizontal="center" vertical="center" textRotation="0" wrapText="true" indent="0" shrinkToFit="false"/>
      <protection locked="false" hidden="false"/>
    </xf>
    <xf numFmtId="164" fontId="23" fillId="0" borderId="9" xfId="0" applyFont="true" applyBorder="true" applyAlignment="false" applyProtection="false">
      <alignment horizontal="general" vertical="bottom" textRotation="0" wrapText="false" indent="0" shrinkToFit="false"/>
      <protection locked="true" hidden="false"/>
    </xf>
    <xf numFmtId="164" fontId="23" fillId="0" borderId="10" xfId="0" applyFont="true" applyBorder="true" applyAlignment="false" applyProtection="false">
      <alignment horizontal="general" vertical="bottom" textRotation="0" wrapText="false" indent="0" shrinkToFit="false"/>
      <protection locked="true" hidden="false"/>
    </xf>
    <xf numFmtId="164" fontId="23" fillId="0" borderId="11" xfId="0" applyFont="true" applyBorder="true" applyAlignment="false" applyProtection="false">
      <alignment horizontal="general" vertical="bottom" textRotation="0" wrapText="false" indent="0" shrinkToFit="false"/>
      <protection locked="true" hidden="false"/>
    </xf>
    <xf numFmtId="164" fontId="23" fillId="0" borderId="12" xfId="0" applyFont="true" applyBorder="true" applyAlignment="true" applyProtection="false">
      <alignment horizontal="center" vertical="center" textRotation="0" wrapText="false" indent="0" shrinkToFit="false"/>
      <protection locked="true" hidden="false"/>
    </xf>
    <xf numFmtId="164" fontId="88" fillId="0" borderId="11" xfId="0" applyFont="true" applyBorder="true" applyAlignment="true" applyProtection="false">
      <alignment horizontal="left" vertical="center" textRotation="0" wrapText="false" indent="0" shrinkToFit="false"/>
      <protection locked="true" hidden="false"/>
    </xf>
    <xf numFmtId="164" fontId="23" fillId="0" borderId="12" xfId="0" applyFont="true" applyBorder="true" applyAlignment="false" applyProtection="false">
      <alignment horizontal="general" vertical="bottom" textRotation="0" wrapText="false" indent="0" shrinkToFit="false"/>
      <protection locked="true" hidden="false"/>
    </xf>
    <xf numFmtId="164" fontId="95" fillId="0" borderId="21" xfId="0" applyFont="true" applyBorder="true" applyAlignment="true" applyProtection="false">
      <alignment horizontal="left" vertical="center" textRotation="0" wrapText="true" indent="0" shrinkToFit="false"/>
      <protection locked="true" hidden="false"/>
    </xf>
    <xf numFmtId="164" fontId="39" fillId="0" borderId="22" xfId="0" applyFont="true" applyBorder="true" applyAlignment="true" applyProtection="true">
      <alignment horizontal="center" vertical="top" textRotation="0" wrapText="true" indent="0" shrinkToFit="false"/>
      <protection locked="false" hidden="false"/>
    </xf>
    <xf numFmtId="164" fontId="79" fillId="0" borderId="21" xfId="0" applyFont="true" applyBorder="true" applyAlignment="true" applyProtection="true">
      <alignment horizontal="center" vertical="center" textRotation="0" wrapText="false" indent="0" shrinkToFit="false"/>
      <protection locked="false" hidden="false"/>
    </xf>
    <xf numFmtId="164" fontId="96" fillId="0" borderId="9" xfId="0" applyFont="true" applyBorder="true" applyAlignment="true" applyProtection="false">
      <alignment horizontal="center" vertical="center" textRotation="0" wrapText="false" indent="0" shrinkToFit="false"/>
      <protection locked="true" hidden="false"/>
    </xf>
    <xf numFmtId="164" fontId="96" fillId="0" borderId="0" xfId="0" applyFont="true" applyBorder="true" applyAlignment="true" applyProtection="false">
      <alignment horizontal="center" vertical="center" textRotation="0" wrapText="false" indent="0" shrinkToFit="false"/>
      <protection locked="true" hidden="false"/>
    </xf>
    <xf numFmtId="164" fontId="96" fillId="0" borderId="15"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8" fontId="41" fillId="11" borderId="0" xfId="0" applyFont="true" applyBorder="true" applyAlignment="true" applyProtection="true">
      <alignment horizontal="center" vertical="center" textRotation="0" wrapText="false" indent="0" shrinkToFit="false"/>
      <protection locked="false" hidden="false"/>
    </xf>
    <xf numFmtId="164" fontId="26" fillId="11" borderId="0" xfId="0" applyFont="true" applyBorder="true" applyAlignment="true" applyProtection="true">
      <alignment horizontal="right" vertical="center" textRotation="0" wrapText="false" indent="0" shrinkToFit="false"/>
      <protection locked="false" hidden="false"/>
    </xf>
    <xf numFmtId="164" fontId="97"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right" vertical="center" textRotation="0" wrapText="false" indent="0" shrinkToFit="false"/>
      <protection locked="true" hidden="false"/>
    </xf>
    <xf numFmtId="164" fontId="26" fillId="11" borderId="0" xfId="0" applyFont="true" applyBorder="false" applyAlignment="true" applyProtection="true">
      <alignment horizontal="center" vertical="center" textRotation="0" wrapText="false" indent="0" shrinkToFit="false"/>
      <protection locked="fals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43" fillId="0" borderId="0" xfId="0" applyFont="true" applyBorder="true" applyAlignment="true" applyProtection="false">
      <alignment horizontal="center" vertical="center" textRotation="0" wrapText="false" indent="10" shrinkToFit="false"/>
      <protection locked="true" hidden="false"/>
    </xf>
    <xf numFmtId="164" fontId="97" fillId="0" borderId="0" xfId="0" applyFont="true" applyBorder="false" applyAlignment="true" applyProtection="false">
      <alignment horizontal="left" vertical="center" textRotation="0" wrapText="false" indent="1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4" fontId="97" fillId="0" borderId="0" xfId="0" applyFont="true" applyBorder="true" applyAlignment="true" applyProtection="false">
      <alignment horizontal="left" vertical="center" textRotation="0" wrapText="true" indent="0" shrinkToFit="false"/>
      <protection locked="true" hidden="false"/>
    </xf>
    <xf numFmtId="164" fontId="98" fillId="0" borderId="0" xfId="0" applyFont="true" applyBorder="false" applyAlignment="true" applyProtection="false">
      <alignment horizontal="center" vertical="center" textRotation="0" wrapText="false" indent="0" shrinkToFit="false"/>
      <protection locked="true" hidden="false"/>
    </xf>
    <xf numFmtId="170" fontId="41" fillId="11" borderId="0" xfId="0" applyFont="true" applyBorder="true" applyAlignment="true" applyProtection="true">
      <alignment horizontal="center" vertical="center" textRotation="0" wrapText="false" indent="0" shrinkToFit="false"/>
      <protection locked="false" hidden="false"/>
    </xf>
    <xf numFmtId="164" fontId="39" fillId="0" borderId="22" xfId="0" applyFont="true" applyBorder="true" applyAlignment="true" applyProtection="true">
      <alignment horizontal="center" vertical="center" textRotation="0" wrapText="true" indent="0" shrinkToFit="false"/>
      <protection locked="false" hidden="false"/>
    </xf>
    <xf numFmtId="164" fontId="28" fillId="8"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justify" vertical="center" textRotation="0" wrapText="true" indent="0" shrinkToFit="false"/>
      <protection locked="true" hidden="false"/>
    </xf>
    <xf numFmtId="164" fontId="77" fillId="0" borderId="0" xfId="0" applyFont="true" applyBorder="true" applyAlignment="true" applyProtection="false">
      <alignment horizontal="justify" vertical="center" textRotation="0" wrapText="true" indent="0" shrinkToFit="false"/>
      <protection locked="true" hidden="false"/>
    </xf>
    <xf numFmtId="164" fontId="28" fillId="8"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34" fillId="0" borderId="0" xfId="0" applyFont="true" applyBorder="false" applyAlignment="true" applyProtection="false">
      <alignment horizontal="justify" vertical="center" textRotation="0" wrapText="true" indent="0" shrinkToFit="false"/>
      <protection locked="true" hidden="false"/>
    </xf>
    <xf numFmtId="164" fontId="44" fillId="0" borderId="0" xfId="0" applyFont="true" applyBorder="false" applyAlignment="true" applyProtection="false">
      <alignment horizontal="justify" vertical="center" textRotation="0" wrapText="true" indent="0" shrinkToFit="false"/>
      <protection locked="true" hidden="false"/>
    </xf>
    <xf numFmtId="164" fontId="102" fillId="0" borderId="0" xfId="0" applyFont="true" applyBorder="false" applyAlignment="true" applyProtection="false">
      <alignment horizontal="justify" vertical="center" textRotation="0" wrapText="true" indent="0" shrinkToFit="false"/>
      <protection locked="true" hidden="false"/>
    </xf>
    <xf numFmtId="164" fontId="103" fillId="0" borderId="0" xfId="0" applyFont="true" applyBorder="true" applyAlignment="true" applyProtection="false">
      <alignment horizontal="center" vertical="center" textRotation="0" wrapText="false" indent="0" shrinkToFit="false"/>
      <protection locked="true" hidden="false"/>
    </xf>
    <xf numFmtId="164" fontId="74" fillId="0"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true" indent="0" shrinkToFit="false"/>
      <protection locked="true" hidden="false"/>
    </xf>
    <xf numFmtId="164" fontId="35" fillId="0" borderId="29" xfId="0" applyFont="true" applyBorder="true" applyAlignment="true" applyProtection="false">
      <alignment horizontal="center" vertical="top" textRotation="0" wrapText="true" indent="0" shrinkToFit="false"/>
      <protection locked="true" hidden="false"/>
    </xf>
    <xf numFmtId="164" fontId="35" fillId="0" borderId="28" xfId="0" applyFont="true" applyBorder="true" applyAlignment="true" applyProtection="false">
      <alignment horizontal="center" vertical="top" textRotation="0" wrapText="true" indent="0" shrinkToFit="false"/>
      <protection locked="true" hidden="false"/>
    </xf>
    <xf numFmtId="164" fontId="35" fillId="0" borderId="13" xfId="0" applyFont="true" applyBorder="true" applyAlignment="true" applyProtection="false">
      <alignment horizontal="center" vertical="top" textRotation="0" wrapText="true" indent="0" shrinkToFit="false"/>
      <protection locked="true" hidden="false"/>
    </xf>
    <xf numFmtId="164" fontId="27" fillId="0" borderId="13" xfId="0" applyFont="true" applyBorder="true" applyAlignment="true" applyProtection="false">
      <alignment horizontal="center" vertical="top" textRotation="0" wrapText="true" indent="0" shrinkToFit="false"/>
      <protection locked="true" hidden="false"/>
    </xf>
    <xf numFmtId="164" fontId="80" fillId="0" borderId="21" xfId="0" applyFont="true" applyBorder="true" applyAlignment="true" applyProtection="false">
      <alignment horizontal="center" vertical="top" textRotation="0" wrapText="true" indent="0" shrinkToFit="false"/>
      <protection locked="true" hidden="false"/>
    </xf>
    <xf numFmtId="164" fontId="33"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64" fontId="33" fillId="0" borderId="28" xfId="0" applyFont="true" applyBorder="true" applyAlignment="true" applyProtection="false">
      <alignment horizontal="center" vertical="center" textRotation="0" wrapText="false" indent="0" shrinkToFit="false"/>
      <protection locked="true" hidden="false"/>
    </xf>
    <xf numFmtId="164" fontId="58" fillId="0" borderId="0" xfId="0" applyFont="true" applyBorder="true" applyAlignment="true" applyProtection="false">
      <alignment horizontal="left" vertical="center" textRotation="0" wrapText="false" indent="0" shrinkToFit="false"/>
      <protection locked="true" hidden="false"/>
    </xf>
    <xf numFmtId="164" fontId="33" fillId="0" borderId="29" xfId="0" applyFont="true" applyBorder="true" applyAlignment="true" applyProtection="false">
      <alignment horizontal="center" vertical="center" textRotation="0" wrapText="false" indent="0" shrinkToFit="false"/>
      <protection locked="true" hidden="false"/>
    </xf>
    <xf numFmtId="164" fontId="32" fillId="0" borderId="13" xfId="0" applyFont="true" applyBorder="true" applyAlignment="true" applyProtection="false">
      <alignment horizontal="center" vertical="center" textRotation="0" wrapText="true" indent="0" shrinkToFit="false"/>
      <protection locked="true" hidden="false"/>
    </xf>
    <xf numFmtId="164" fontId="32" fillId="0" borderId="28"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false" applyProtection="true">
      <alignment horizontal="general" vertical="bottom" textRotation="0" wrapText="false" indent="0" shrinkToFit="false"/>
      <protection locked="true" hidden="false"/>
    </xf>
    <xf numFmtId="164" fontId="23" fillId="0" borderId="0" xfId="0" applyFont="true" applyBorder="false" applyAlignment="true" applyProtection="true">
      <alignment horizontal="center" vertical="bottom" textRotation="0" wrapText="false" indent="0" shrinkToFit="false"/>
      <protection locked="true" hidden="false"/>
    </xf>
    <xf numFmtId="164" fontId="103" fillId="0" borderId="0" xfId="0" applyFont="true" applyBorder="true" applyAlignment="true" applyProtection="true">
      <alignment horizontal="center" vertical="center" textRotation="0" wrapText="false" indent="15"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33" fillId="0" borderId="0" xfId="0" applyFont="true" applyBorder="true" applyAlignment="true" applyProtection="true">
      <alignment horizontal="left" vertical="center" textRotation="0" wrapText="true" indent="0" shrinkToFit="false"/>
      <protection locked="true" hidden="false"/>
    </xf>
    <xf numFmtId="164" fontId="32" fillId="0" borderId="0" xfId="0" applyFont="true" applyBorder="true" applyAlignment="true" applyProtection="true">
      <alignment horizontal="left" vertical="center" textRotation="0" wrapText="true" indent="0" shrinkToFit="false"/>
      <protection locked="true" hidden="false"/>
    </xf>
    <xf numFmtId="164" fontId="58" fillId="0" borderId="0" xfId="0" applyFont="true" applyBorder="true" applyAlignment="true" applyProtection="true">
      <alignment horizontal="left" vertical="center" textRotation="0" wrapText="false" indent="0" shrinkToFit="false"/>
      <protection locked="true" hidden="false"/>
    </xf>
    <xf numFmtId="164" fontId="32" fillId="0" borderId="0" xfId="0" applyFont="true" applyBorder="true" applyAlignment="true" applyProtection="true">
      <alignment horizontal="left" vertical="center" textRotation="0" wrapText="false" indent="0" shrinkToFit="false"/>
      <protection locked="true" hidden="false"/>
    </xf>
    <xf numFmtId="164" fontId="33" fillId="0" borderId="0" xfId="0" applyFont="true" applyBorder="true" applyAlignment="true" applyProtection="true">
      <alignment horizontal="left" vertical="bottom" textRotation="0" wrapText="false" indent="0" shrinkToFit="false"/>
      <protection locked="true" hidden="false"/>
    </xf>
    <xf numFmtId="164" fontId="103" fillId="0" borderId="0" xfId="0" applyFont="true" applyBorder="true" applyAlignment="true" applyProtection="false">
      <alignment horizontal="center" vertical="center" textRotation="0" wrapText="false" indent="13" shrinkToFit="false"/>
      <protection locked="true" hidden="false"/>
    </xf>
    <xf numFmtId="164" fontId="104" fillId="8" borderId="0" xfId="0" applyFont="true" applyBorder="true" applyAlignment="true" applyProtection="false">
      <alignment horizontal="left" vertical="bottom" textRotation="0" wrapText="fals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58"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false" applyAlignment="true" applyProtection="false">
      <alignment horizontal="justify" vertical="bottom" textRotation="0" wrapText="true" indent="0" shrinkToFit="false"/>
      <protection locked="true" hidden="false"/>
    </xf>
    <xf numFmtId="164" fontId="77" fillId="0" borderId="0" xfId="0" applyFont="true" applyBorder="true" applyAlignment="true" applyProtection="false">
      <alignment horizontal="left" vertical="center" textRotation="0" wrapText="true" indent="0" shrinkToFit="false"/>
      <protection locked="true" hidden="false"/>
    </xf>
    <xf numFmtId="164" fontId="105"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false" applyAlignment="true" applyProtection="true">
      <alignment horizontal="general" vertical="bottom" textRotation="0" wrapText="true" indent="0" shrinkToFit="false"/>
      <protection locked="true" hidden="false"/>
    </xf>
    <xf numFmtId="164" fontId="106" fillId="0"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justify" vertical="center" textRotation="0" wrapText="true" indent="0" shrinkToFit="false"/>
      <protection locked="true" hidden="false"/>
    </xf>
    <xf numFmtId="164" fontId="23" fillId="0" borderId="0" xfId="0" applyFont="true" applyBorder="false" applyAlignment="true" applyProtection="false">
      <alignment horizontal="justify" vertical="bottom" textRotation="0" wrapText="false" indent="0" shrinkToFit="false"/>
      <protection locked="true" hidden="false"/>
    </xf>
    <xf numFmtId="164" fontId="58" fillId="0" borderId="0" xfId="0" applyFont="true" applyBorder="false" applyAlignment="true" applyProtection="false">
      <alignment horizontal="justify" vertical="center" textRotation="0" wrapText="true" indent="0" shrinkToFit="false"/>
      <protection locked="true" hidden="false"/>
    </xf>
    <xf numFmtId="164" fontId="33" fillId="0" borderId="0" xfId="0" applyFont="true" applyBorder="false" applyAlignment="true" applyProtection="false">
      <alignment horizontal="justify" vertical="center" textRotation="0" wrapText="true" indent="0" shrinkToFit="false"/>
      <protection locked="true" hidden="false"/>
    </xf>
    <xf numFmtId="164" fontId="80" fillId="0" borderId="0" xfId="0" applyFont="true" applyBorder="false" applyAlignment="true" applyProtection="false">
      <alignment horizontal="justify" vertical="center" textRotation="0" wrapText="true" indent="0" shrinkToFit="false"/>
      <protection locked="true" hidden="false"/>
    </xf>
    <xf numFmtId="164" fontId="108" fillId="0" borderId="0" xfId="0" applyFont="true" applyBorder="false" applyAlignment="true" applyProtection="false">
      <alignment horizontal="justify" vertical="center" textRotation="0" wrapText="true" indent="0" shrinkToFit="false"/>
      <protection locked="true" hidden="false"/>
    </xf>
    <xf numFmtId="164" fontId="109" fillId="0" borderId="0" xfId="0" applyFont="true" applyBorder="false" applyAlignment="true" applyProtection="false">
      <alignment horizontal="justify" vertical="center" textRotation="0" wrapText="true" indent="0" shrinkToFit="false"/>
      <protection locked="true" hidden="false"/>
    </xf>
    <xf numFmtId="164" fontId="62" fillId="0" borderId="0" xfId="0" applyFont="true" applyBorder="false" applyAlignment="false" applyProtection="false">
      <alignment horizontal="general" vertical="bottom" textRotation="0" wrapText="false" indent="0" shrinkToFit="false"/>
      <protection locked="true" hidden="false"/>
    </xf>
    <xf numFmtId="164" fontId="77" fillId="0" borderId="0" xfId="0" applyFont="true" applyBorder="false" applyAlignment="true" applyProtection="false">
      <alignment horizontal="center" vertical="bottom" textRotation="0" wrapText="false" indent="0" shrinkToFit="false"/>
      <protection locked="true" hidden="false"/>
    </xf>
    <xf numFmtId="164" fontId="77" fillId="0" borderId="0" xfId="0" applyFont="true" applyBorder="false" applyAlignment="true" applyProtection="false">
      <alignment horizontal="center" vertical="center" textRotation="0" wrapText="false" indent="0" shrinkToFit="false"/>
      <protection locked="true" hidden="false"/>
    </xf>
    <xf numFmtId="164" fontId="77"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8" fontId="75" fillId="0" borderId="0" xfId="0" applyFont="true" applyBorder="false" applyAlignment="true" applyProtection="false">
      <alignment horizontal="center" vertical="bottom" textRotation="0" wrapText="false" indent="0" shrinkToFit="false"/>
      <protection locked="true" hidden="false"/>
    </xf>
    <xf numFmtId="164" fontId="1" fillId="0" borderId="0" xfId="0" applyFont="true" applyBorder="false" applyAlignment="false" applyProtection="false">
      <alignment horizontal="general" vertical="bottom" textRotation="0" wrapText="false" indent="0" shrinkToFit="false"/>
      <protection locked="true" hidden="false"/>
    </xf>
    <xf numFmtId="164" fontId="1" fillId="0" borderId="11" xfId="0" applyFont="true" applyBorder="true" applyAlignment="false" applyProtection="false">
      <alignment horizontal="general" vertical="bottom" textRotation="0" wrapText="false" indent="0" shrinkToFit="false"/>
      <protection locked="true" hidden="false"/>
    </xf>
    <xf numFmtId="164" fontId="77" fillId="0" borderId="12" xfId="0" applyFont="true" applyBorder="true" applyAlignment="true" applyProtection="false">
      <alignment horizontal="center" vertical="bottom" textRotation="0" wrapText="false" indent="0" shrinkToFit="false"/>
      <protection locked="true" hidden="false"/>
    </xf>
    <xf numFmtId="164" fontId="54" fillId="0" borderId="11" xfId="0" applyFont="true" applyBorder="true" applyAlignment="false" applyProtection="false">
      <alignment horizontal="general" vertical="bottom" textRotation="0" wrapText="false" indent="0" shrinkToFit="false"/>
      <protection locked="true" hidden="false"/>
    </xf>
    <xf numFmtId="164" fontId="113" fillId="0" borderId="11" xfId="0" applyFont="true" applyBorder="true" applyAlignment="false" applyProtection="false">
      <alignment horizontal="general" vertical="bottom" textRotation="0" wrapText="false" indent="0" shrinkToFit="false"/>
      <protection locked="true" hidden="false"/>
    </xf>
    <xf numFmtId="164" fontId="113" fillId="0" borderId="0" xfId="0" applyFont="true" applyBorder="false" applyAlignment="false" applyProtection="false">
      <alignment horizontal="general" vertical="bottom" textRotation="0" wrapText="false" indent="0" shrinkToFit="false"/>
      <protection locked="true" hidden="false"/>
    </xf>
    <xf numFmtId="164" fontId="54" fillId="0" borderId="0" xfId="0" applyFont="true" applyBorder="false" applyAlignment="false" applyProtection="false">
      <alignment horizontal="general" vertical="bottom" textRotation="0" wrapText="false" indent="0" shrinkToFit="false"/>
      <protection locked="true" hidden="false"/>
    </xf>
    <xf numFmtId="168" fontId="77" fillId="0" borderId="0" xfId="0" applyFont="true" applyBorder="false" applyAlignment="false" applyProtection="false">
      <alignment horizontal="general" vertical="bottom" textRotation="0" wrapText="false" indent="0" shrinkToFit="false"/>
      <protection locked="true" hidden="false"/>
    </xf>
    <xf numFmtId="164" fontId="115" fillId="0" borderId="0" xfId="0" applyFont="true" applyBorder="false" applyAlignment="false" applyProtection="false">
      <alignment horizontal="general" vertical="bottom" textRotation="0" wrapText="false" indent="0" shrinkToFit="false"/>
      <protection locked="true" hidden="false"/>
    </xf>
    <xf numFmtId="164" fontId="117" fillId="0" borderId="0" xfId="0" applyFont="true" applyBorder="false" applyAlignment="false" applyProtection="false">
      <alignment horizontal="general" vertical="bottom" textRotation="0" wrapText="false" indent="0" shrinkToFit="false"/>
      <protection locked="true" hidden="false"/>
    </xf>
    <xf numFmtId="164" fontId="76" fillId="0" borderId="0" xfId="0" applyFont="true" applyBorder="false" applyAlignment="true" applyProtection="false">
      <alignment horizontal="general" vertical="bottom" textRotation="0" wrapText="false" indent="0" shrinkToFit="false"/>
      <protection locked="true" hidden="false"/>
    </xf>
    <xf numFmtId="164" fontId="77" fillId="0" borderId="0" xfId="0" applyFont="true" applyBorder="false" applyAlignment="true" applyProtection="false">
      <alignment horizontal="general" vertical="bottom" textRotation="0" wrapText="false" indent="0" shrinkToFit="false"/>
      <protection locked="true" hidden="false"/>
    </xf>
    <xf numFmtId="164" fontId="121" fillId="0" borderId="0" xfId="0" applyFont="true" applyBorder="false" applyAlignment="true" applyProtection="false">
      <alignment horizontal="general" vertical="bottom" textRotation="0" wrapText="false" indent="0" shrinkToFit="false"/>
      <protection locked="true" hidden="false"/>
    </xf>
    <xf numFmtId="164" fontId="115" fillId="0" borderId="11" xfId="0" applyFont="true" applyBorder="true" applyAlignment="false" applyProtection="false">
      <alignment horizontal="general" vertical="bottom" textRotation="0" wrapText="false" indent="0" shrinkToFit="false"/>
      <protection locked="true" hidden="false"/>
    </xf>
    <xf numFmtId="164" fontId="77" fillId="0" borderId="8" xfId="0" applyFont="true" applyBorder="true" applyAlignment="true" applyProtection="false">
      <alignment horizontal="center" vertical="bottom" textRotation="0" wrapText="false" indent="0" shrinkToFit="false"/>
      <protection locked="true" hidden="false"/>
    </xf>
    <xf numFmtId="164" fontId="77" fillId="0" borderId="9" xfId="0" applyFont="true" applyBorder="true" applyAlignment="false" applyProtection="false">
      <alignment horizontal="general" vertical="bottom" textRotation="0" wrapText="false" indent="0" shrinkToFit="false"/>
      <protection locked="true" hidden="false"/>
    </xf>
    <xf numFmtId="164" fontId="77" fillId="0" borderId="9" xfId="0" applyFont="true" applyBorder="true" applyAlignment="true" applyProtection="false">
      <alignment horizontal="center" vertical="bottom" textRotation="0" wrapText="false" indent="0" shrinkToFit="false"/>
      <protection locked="true" hidden="false"/>
    </xf>
    <xf numFmtId="164" fontId="77" fillId="0" borderId="10" xfId="0" applyFont="true" applyBorder="true" applyAlignment="false" applyProtection="false">
      <alignment horizontal="general" vertical="bottom" textRotation="0" wrapText="false" indent="0" shrinkToFit="false"/>
      <protection locked="true" hidden="false"/>
    </xf>
    <xf numFmtId="164" fontId="77" fillId="0" borderId="11" xfId="0" applyFont="true" applyBorder="true" applyAlignment="false" applyProtection="false">
      <alignment horizontal="general" vertical="bottom" textRotation="0" wrapText="false" indent="0" shrinkToFit="false"/>
      <protection locked="true" hidden="false"/>
    </xf>
    <xf numFmtId="164" fontId="77" fillId="0" borderId="12" xfId="0" applyFont="true" applyBorder="true" applyAlignment="false" applyProtection="false">
      <alignment horizontal="general" vertical="bottom" textRotation="0" wrapText="false" indent="0" shrinkToFit="false"/>
      <protection locked="true" hidden="false"/>
    </xf>
    <xf numFmtId="168" fontId="77" fillId="0" borderId="13" xfId="0" applyFont="true" applyBorder="true" applyAlignment="false" applyProtection="false">
      <alignment horizontal="general" vertical="bottom" textRotation="0" wrapText="false" indent="0" shrinkToFit="false"/>
      <protection locked="true" hidden="false"/>
    </xf>
    <xf numFmtId="164" fontId="77" fillId="0" borderId="15" xfId="0" applyFont="true" applyBorder="true" applyAlignment="false" applyProtection="false">
      <alignment horizontal="general" vertical="bottom" textRotation="0" wrapText="false" indent="0" shrinkToFit="false"/>
      <protection locked="true" hidden="false"/>
    </xf>
    <xf numFmtId="164" fontId="77" fillId="0" borderId="14" xfId="0" applyFont="true" applyBorder="true" applyAlignment="false" applyProtection="false">
      <alignment horizontal="general" vertical="bottom" textRotation="0" wrapText="false" indent="0" shrinkToFit="false"/>
      <protection locked="true" hidden="false"/>
    </xf>
    <xf numFmtId="164" fontId="74" fillId="0" borderId="0" xfId="0" applyFont="true" applyBorder="false" applyAlignment="false" applyProtection="false">
      <alignment horizontal="general" vertical="bottom"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8" fontId="77" fillId="0" borderId="0" xfId="0" applyFont="true" applyBorder="false" applyAlignment="true" applyProtection="false">
      <alignment horizontal="left" vertical="center" textRotation="0" wrapText="false" indent="0" shrinkToFit="false"/>
      <protection locked="true" hidden="false"/>
    </xf>
    <xf numFmtId="164" fontId="48" fillId="0" borderId="0" xfId="0" applyFont="true" applyBorder="true" applyAlignment="false" applyProtection="false">
      <alignment horizontal="general" vertical="bottom" textRotation="0" wrapText="false" indent="0" shrinkToFit="false"/>
      <protection locked="true" hidden="false"/>
    </xf>
    <xf numFmtId="164" fontId="62" fillId="0" borderId="0" xfId="0" applyFont="true" applyBorder="true" applyAlignment="false" applyProtection="false">
      <alignment horizontal="general" vertical="bottom" textRotation="0" wrapText="false" indent="0" shrinkToFit="false"/>
      <protection locked="true" hidden="false"/>
    </xf>
    <xf numFmtId="164" fontId="122" fillId="12" borderId="0" xfId="0" applyFont="true" applyBorder="false" applyAlignment="true" applyProtection="false">
      <alignment horizontal="center" vertical="bottom" textRotation="0" wrapText="false" indent="0" shrinkToFit="false"/>
      <protection locked="true" hidden="false"/>
    </xf>
    <xf numFmtId="164" fontId="62" fillId="0" borderId="0" xfId="0" applyFont="true" applyBorder="false" applyAlignment="true" applyProtection="false">
      <alignment horizontal="center" vertical="bottom" textRotation="0" wrapText="false" indent="0" shrinkToFit="false"/>
      <protection locked="true" hidden="false"/>
    </xf>
    <xf numFmtId="164" fontId="122" fillId="12"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4" fontId="62" fillId="12" borderId="0" xfId="0" applyFont="true" applyBorder="false" applyAlignment="true" applyProtection="false">
      <alignment horizontal="left" vertical="bottom" textRotation="0" wrapText="true" indent="0" shrinkToFit="false"/>
      <protection locked="true" hidden="false"/>
    </xf>
    <xf numFmtId="164" fontId="123" fillId="0" borderId="0" xfId="0" applyFont="true" applyBorder="false" applyAlignment="true" applyProtection="false">
      <alignment horizontal="center" vertical="bottom" textRotation="0" wrapText="false" indent="0" shrinkToFit="false"/>
      <protection locked="true" hidden="false"/>
    </xf>
    <xf numFmtId="168" fontId="124" fillId="0" borderId="0" xfId="0" applyFont="true" applyBorder="false" applyAlignment="true" applyProtection="false">
      <alignment horizontal="left" vertical="center" textRotation="0" wrapText="false" indent="0" shrinkToFit="false"/>
      <protection locked="true" hidden="false"/>
    </xf>
    <xf numFmtId="168" fontId="124" fillId="0" borderId="0" xfId="0" applyFont="true" applyBorder="false" applyAlignment="true" applyProtection="false">
      <alignment horizontal="left" vertical="center" textRotation="0" wrapText="false" indent="0" shrinkToFit="false"/>
      <protection locked="true" hidden="false"/>
    </xf>
    <xf numFmtId="164" fontId="62" fillId="12" borderId="0" xfId="0" applyFont="true" applyBorder="false" applyAlignment="false" applyProtection="false">
      <alignment horizontal="general" vertical="bottom" textRotation="0" wrapText="false" indent="0" shrinkToFit="false"/>
      <protection locked="true" hidden="false"/>
    </xf>
    <xf numFmtId="164" fontId="124" fillId="0" borderId="0" xfId="0" applyFont="true" applyBorder="false" applyAlignment="true" applyProtection="false">
      <alignment horizontal="center" vertical="center" textRotation="0" wrapText="false" indent="0" shrinkToFit="false"/>
      <protection locked="true" hidden="false"/>
    </xf>
    <xf numFmtId="164" fontId="125" fillId="0" borderId="0" xfId="0" applyFont="true" applyBorder="false" applyAlignment="true" applyProtection="false">
      <alignment horizontal="center" vertical="center" textRotation="0" wrapText="false" indent="0" shrinkToFit="false"/>
      <protection locked="true" hidden="false"/>
    </xf>
    <xf numFmtId="164" fontId="123" fillId="0" borderId="0" xfId="0" applyFont="true" applyBorder="false" applyAlignment="true" applyProtection="false">
      <alignment horizontal="left" vertical="bottom" textRotation="0" wrapText="false" indent="0" shrinkToFit="false"/>
      <protection locked="true" hidden="false"/>
    </xf>
    <xf numFmtId="164" fontId="123" fillId="12" borderId="0" xfId="0" applyFont="true" applyBorder="false" applyAlignment="false" applyProtection="false">
      <alignment horizontal="general" vertical="bottom" textRotation="0" wrapText="false" indent="0" shrinkToFit="false"/>
      <protection locked="true" hidden="false"/>
    </xf>
    <xf numFmtId="164" fontId="77" fillId="12" borderId="0" xfId="0" applyFont="true" applyBorder="false" applyAlignment="true" applyProtection="false">
      <alignment horizontal="center" vertical="bottom" textRotation="0" wrapText="false" indent="0" shrinkToFit="false"/>
      <protection locked="true" hidden="false"/>
    </xf>
    <xf numFmtId="164" fontId="122" fillId="13" borderId="0" xfId="0" applyFont="true" applyBorder="false" applyAlignment="true" applyProtection="false">
      <alignment horizontal="center" vertical="bottom" textRotation="0" wrapText="false" indent="0" shrinkToFit="false"/>
      <protection locked="true" hidden="false"/>
    </xf>
    <xf numFmtId="164" fontId="122" fillId="14" borderId="0" xfId="0" applyFont="true" applyBorder="false" applyAlignment="true" applyProtection="false">
      <alignment horizontal="center" vertical="center" textRotation="0" wrapText="false" indent="0" shrinkToFit="false"/>
      <protection locked="true" hidden="false"/>
    </xf>
    <xf numFmtId="164" fontId="126" fillId="13" borderId="0" xfId="0" applyFont="true" applyBorder="false" applyAlignment="true" applyProtection="false">
      <alignment horizontal="justify" vertical="bottom" textRotation="0" wrapText="true" indent="0" shrinkToFit="false"/>
      <protection locked="true" hidden="false"/>
    </xf>
    <xf numFmtId="164" fontId="126" fillId="14" borderId="0" xfId="0" applyFont="true" applyBorder="false" applyAlignment="true" applyProtection="false">
      <alignment horizontal="center" vertical="center" textRotation="0" wrapText="false" indent="0" shrinkToFit="false"/>
      <protection locked="true" hidden="false"/>
    </xf>
    <xf numFmtId="164" fontId="62" fillId="13" borderId="0" xfId="0" applyFont="true" applyBorder="false" applyAlignment="true" applyProtection="false">
      <alignment horizontal="left" vertical="bottom" textRotation="0" wrapText="true" indent="0" shrinkToFit="false"/>
      <protection locked="true" hidden="false"/>
    </xf>
    <xf numFmtId="164" fontId="62" fillId="14" borderId="0" xfId="0" applyFont="true" applyBorder="false" applyAlignment="true" applyProtection="false">
      <alignment horizontal="left" vertical="bottom" textRotation="0" wrapText="false" indent="0" shrinkToFit="false"/>
      <protection locked="true" hidden="false"/>
    </xf>
    <xf numFmtId="164" fontId="42" fillId="14" borderId="0" xfId="0" applyFont="true" applyBorder="false" applyAlignment="true" applyProtection="false">
      <alignment horizontal="center" vertical="center" textRotation="0" wrapText="false" indent="0" shrinkToFit="false"/>
      <protection locked="true" hidden="false"/>
    </xf>
    <xf numFmtId="164" fontId="42" fillId="14" borderId="0" xfId="0" applyFont="true" applyBorder="false" applyAlignment="true" applyProtection="false">
      <alignment horizontal="center" vertical="bottom" textRotation="0" wrapText="false" indent="0" shrinkToFit="false"/>
      <protection locked="true" hidden="false"/>
    </xf>
    <xf numFmtId="164" fontId="42" fillId="14"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77" fillId="14" borderId="0" xfId="0" applyFont="true" applyBorder="false" applyAlignment="true" applyProtection="false">
      <alignment horizontal="center" vertical="center" textRotation="0" wrapText="false" indent="0" shrinkToFit="false"/>
      <protection locked="true" hidden="false"/>
    </xf>
    <xf numFmtId="164" fontId="77" fillId="14" borderId="0" xfId="0" applyFont="true" applyBorder="false" applyAlignment="true" applyProtection="false">
      <alignment horizontal="center" vertical="bottom" textRotation="0" wrapText="false" indent="0" shrinkToFit="false"/>
      <protection locked="true" hidden="false"/>
    </xf>
    <xf numFmtId="164" fontId="77" fillId="14" borderId="0" xfId="0" applyFont="true" applyBorder="false" applyAlignment="false" applyProtection="false">
      <alignment horizontal="general" vertical="bottom" textRotation="0" wrapText="false" indent="0" shrinkToFit="false"/>
      <protection locked="true" hidden="false"/>
    </xf>
    <xf numFmtId="164" fontId="62" fillId="13" borderId="0" xfId="0" applyFont="true" applyBorder="false" applyAlignment="false" applyProtection="false">
      <alignment horizontal="general" vertical="bottom" textRotation="0" wrapText="false" indent="0" shrinkToFit="false"/>
      <protection locked="true" hidden="false"/>
    </xf>
    <xf numFmtId="164" fontId="62" fillId="14" borderId="0" xfId="0" applyFont="true" applyBorder="false" applyAlignment="false" applyProtection="false">
      <alignment horizontal="general" vertical="bottom" textRotation="0" wrapText="false" indent="0" shrinkToFit="false"/>
      <protection locked="true" hidden="false"/>
    </xf>
    <xf numFmtId="164" fontId="62" fillId="14" borderId="0" xfId="0" applyFont="true" applyBorder="false" applyAlignment="true" applyProtection="false">
      <alignment horizontal="general" vertical="bottom" textRotation="0" wrapText="false" indent="0" shrinkToFit="false"/>
      <protection locked="true" hidden="false"/>
    </xf>
    <xf numFmtId="164" fontId="122" fillId="15" borderId="0" xfId="0" applyFont="true" applyBorder="false" applyAlignment="true" applyProtection="false">
      <alignment horizontal="center" vertical="bottom" textRotation="0" wrapText="false" indent="0" shrinkToFit="false"/>
      <protection locked="true" hidden="false"/>
    </xf>
    <xf numFmtId="164" fontId="62" fillId="15" borderId="0" xfId="0" applyFont="true" applyBorder="false" applyAlignment="false" applyProtection="false">
      <alignment horizontal="general" vertical="bottom" textRotation="0" wrapText="false" indent="0" shrinkToFit="false"/>
      <protection locked="true" hidden="false"/>
    </xf>
    <xf numFmtId="164" fontId="62" fillId="15" borderId="0" xfId="0" applyFont="true" applyBorder="false" applyAlignment="true" applyProtection="false">
      <alignment horizontal="left" vertical="bottom" textRotation="0" wrapText="true" indent="0" shrinkToFit="false"/>
      <protection locked="true" hidden="false"/>
    </xf>
    <xf numFmtId="164" fontId="62" fillId="0" borderId="0" xfId="0" applyFont="true" applyBorder="false" applyAlignment="true" applyProtection="false">
      <alignment horizontal="center" vertical="bottom" textRotation="0" wrapText="true" indent="0" shrinkToFit="false"/>
      <protection locked="true" hidden="false"/>
    </xf>
    <xf numFmtId="164" fontId="122" fillId="16" borderId="0" xfId="0" applyFont="true" applyBorder="false" applyAlignment="true" applyProtection="false">
      <alignment horizontal="center" vertical="bottom" textRotation="0" wrapText="false" indent="0" shrinkToFit="false"/>
      <protection locked="true" hidden="false"/>
    </xf>
    <xf numFmtId="164" fontId="62" fillId="16" borderId="0" xfId="0" applyFont="true" applyBorder="false" applyAlignment="true" applyProtection="false">
      <alignment horizontal="left" vertical="bottom" textRotation="0" wrapText="true" indent="0" shrinkToFit="false"/>
      <protection locked="true" hidden="false"/>
    </xf>
    <xf numFmtId="164" fontId="62" fillId="16" borderId="0" xfId="0" applyFont="true" applyBorder="false" applyAlignment="false" applyProtection="false">
      <alignment horizontal="general" vertical="bottom" textRotation="0" wrapText="false" indent="0" shrinkToFit="false"/>
      <protection locked="true" hidden="false"/>
    </xf>
    <xf numFmtId="164" fontId="122" fillId="17" borderId="0" xfId="0" applyFont="true" applyBorder="false" applyAlignment="true" applyProtection="false">
      <alignment horizontal="center" vertical="bottom" textRotation="0" wrapText="false" indent="0" shrinkToFit="false"/>
      <protection locked="true" hidden="false"/>
    </xf>
    <xf numFmtId="164" fontId="62" fillId="17" borderId="0" xfId="0" applyFont="true" applyBorder="false" applyAlignment="true" applyProtection="false">
      <alignment horizontal="left" vertical="bottom" textRotation="0" wrapText="true" indent="0" shrinkToFit="false"/>
      <protection locked="true" hidden="false"/>
    </xf>
    <xf numFmtId="164" fontId="62" fillId="17" borderId="0" xfId="0" applyFont="true" applyBorder="false" applyAlignment="false" applyProtection="false">
      <alignment horizontal="general" vertical="bottom" textRotation="0" wrapText="false" indent="0" shrinkToFit="false"/>
      <protection locked="true" hidden="false"/>
    </xf>
    <xf numFmtId="164" fontId="122" fillId="15" borderId="0" xfId="0" applyFont="true" applyBorder="false" applyAlignment="true" applyProtection="false">
      <alignment horizontal="left" vertical="bottom" textRotation="0" wrapText="false" indent="0" shrinkToFit="false"/>
      <protection locked="true" hidden="false"/>
    </xf>
    <xf numFmtId="164" fontId="62" fillId="15" borderId="0" xfId="0" applyFont="true" applyBorder="false" applyAlignment="true" applyProtection="false">
      <alignment horizontal="left" vertical="bottom" textRotation="0" wrapText="false" indent="0" shrinkToFit="false"/>
      <protection locked="true" hidden="false"/>
    </xf>
    <xf numFmtId="164" fontId="92" fillId="15" borderId="0" xfId="0" applyFont="true" applyBorder="false" applyAlignment="true" applyProtection="false">
      <alignment horizontal="left" vertical="bottom" textRotation="0" wrapText="true" indent="0" shrinkToFit="false"/>
      <protection locked="true" hidden="false"/>
    </xf>
    <xf numFmtId="164" fontId="128" fillId="0" borderId="0" xfId="0" applyFont="true" applyBorder="true" applyAlignment="false" applyProtection="false">
      <alignment horizontal="general" vertical="bottom" textRotation="0" wrapText="false" indent="0" shrinkToFit="false"/>
      <protection locked="true" hidden="false"/>
    </xf>
    <xf numFmtId="164" fontId="62" fillId="15" borderId="0" xfId="0" applyFont="true" applyBorder="false" applyAlignment="true" applyProtection="false">
      <alignment horizontal="general" vertical="bottom" textRotation="0" wrapText="false" indent="0" shrinkToFit="false"/>
      <protection locked="true" hidden="false"/>
    </xf>
    <xf numFmtId="164" fontId="42" fillId="0" borderId="9" xfId="0" applyFont="true" applyBorder="true" applyAlignment="true" applyProtection="false">
      <alignment horizontal="center" vertical="center" textRotation="0" wrapText="false" indent="0" shrinkToFit="false"/>
      <protection locked="true" hidden="false"/>
    </xf>
    <xf numFmtId="164" fontId="77" fillId="0" borderId="10" xfId="0" applyFont="true" applyBorder="true" applyAlignment="true" applyProtection="false">
      <alignment horizontal="center" vertical="bottom" textRotation="0" wrapText="false" indent="0" shrinkToFit="false"/>
      <protection locked="true" hidden="false"/>
    </xf>
    <xf numFmtId="164" fontId="122" fillId="0" borderId="28" xfId="0" applyFont="true" applyBorder="true" applyAlignment="false" applyProtection="false">
      <alignment horizontal="general" vertical="bottom" textRotation="0" wrapText="false" indent="0" shrinkToFit="false"/>
      <protection locked="true" hidden="false"/>
    </xf>
    <xf numFmtId="168" fontId="75" fillId="0" borderId="13" xfId="0" applyFont="true" applyBorder="true" applyAlignment="true" applyProtection="false">
      <alignment horizontal="center" vertical="bottom" textRotation="0" wrapText="false" indent="0" shrinkToFit="false"/>
      <protection locked="true" hidden="false"/>
    </xf>
    <xf numFmtId="168" fontId="75" fillId="0" borderId="15" xfId="0" applyFont="true" applyBorder="true" applyAlignment="true" applyProtection="false">
      <alignment horizontal="center" vertical="bottom" textRotation="0" wrapText="false" indent="0" shrinkToFit="false"/>
      <protection locked="true" hidden="false"/>
    </xf>
    <xf numFmtId="164" fontId="75" fillId="0" borderId="14" xfId="0" applyFont="true" applyBorder="true" applyAlignment="true" applyProtection="false">
      <alignment horizontal="center" vertical="bottom" textRotation="0" wrapText="false" indent="0" shrinkToFit="false"/>
      <protection locked="true" hidden="false"/>
    </xf>
    <xf numFmtId="164" fontId="122" fillId="0" borderId="8" xfId="0" applyFont="true" applyBorder="true" applyAlignment="false" applyProtection="false">
      <alignment horizontal="general" vertical="bottom" textRotation="0" wrapText="false" indent="0" shrinkToFit="false"/>
      <protection locked="true" hidden="false"/>
    </xf>
    <xf numFmtId="168" fontId="77" fillId="0" borderId="0" xfId="0" applyFont="true" applyBorder="false" applyAlignment="true" applyProtection="false">
      <alignment horizontal="left" vertical="bottom" textRotation="0" wrapText="false" indent="0" shrinkToFit="false"/>
      <protection locked="true" hidden="false"/>
    </xf>
    <xf numFmtId="164" fontId="62" fillId="0" borderId="11" xfId="0" applyFont="true" applyBorder="true" applyAlignment="false" applyProtection="false">
      <alignment horizontal="general" vertical="bottom" textRotation="0" wrapText="false" indent="0" shrinkToFit="false"/>
      <protection locked="true" hidden="false"/>
    </xf>
    <xf numFmtId="164" fontId="62" fillId="0" borderId="13" xfId="0" applyFont="true" applyBorder="true" applyAlignment="false" applyProtection="false">
      <alignment horizontal="general" vertical="bottom" textRotation="0" wrapText="false" indent="0" shrinkToFit="false"/>
      <protection locked="true" hidden="false"/>
    </xf>
    <xf numFmtId="164" fontId="77" fillId="0" borderId="15" xfId="0" applyFont="true" applyBorder="true" applyAlignment="true" applyProtection="false">
      <alignment horizontal="center" vertical="bottom" textRotation="0" wrapText="false" indent="0" shrinkToFit="false"/>
      <protection locked="true" hidden="false"/>
    </xf>
    <xf numFmtId="164" fontId="77" fillId="0" borderId="14" xfId="0" applyFont="true" applyBorder="true" applyAlignment="true" applyProtection="false">
      <alignment horizontal="center" vertical="bottom" textRotation="0" wrapText="false" indent="0" shrinkToFit="false"/>
      <protection locked="true" hidden="false"/>
    </xf>
    <xf numFmtId="164" fontId="75" fillId="0" borderId="9" xfId="0" applyFont="true" applyBorder="true" applyAlignment="true" applyProtection="false">
      <alignment horizontal="center" vertical="bottom" textRotation="0" wrapText="false" indent="0" shrinkToFit="false"/>
      <protection locked="true" hidden="false"/>
    </xf>
    <xf numFmtId="164" fontId="75" fillId="0" borderId="10" xfId="0" applyFont="true" applyBorder="true" applyAlignment="true" applyProtection="false">
      <alignment horizontal="center" vertical="bottom" textRotation="0" wrapText="false" indent="0" shrinkToFit="false"/>
      <protection locked="true" hidden="false"/>
    </xf>
    <xf numFmtId="164" fontId="75" fillId="0" borderId="12" xfId="0" applyFont="true" applyBorder="true" applyAlignment="true" applyProtection="false">
      <alignment horizontal="center" vertical="bottom" textRotation="0" wrapText="false" indent="0" shrinkToFit="false"/>
      <protection locked="true" hidden="false"/>
    </xf>
    <xf numFmtId="164" fontId="117" fillId="0" borderId="11" xfId="0" applyFont="true" applyBorder="true" applyAlignment="false" applyProtection="false">
      <alignment horizontal="general" vertical="bottom" textRotation="0" wrapText="false" indent="0" shrinkToFit="false"/>
      <protection locked="true" hidden="false"/>
    </xf>
    <xf numFmtId="164" fontId="105" fillId="0" borderId="8" xfId="0" applyFont="true" applyBorder="true" applyAlignment="false" applyProtection="false">
      <alignment horizontal="general" vertical="bottom" textRotation="0" wrapText="false" indent="0" shrinkToFit="false"/>
      <protection locked="true" hidden="false"/>
    </xf>
  </cellXfs>
  <cellStyles count="35">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Result" xfId="37"/>
    <cellStyle name="En-tête" xfId="38"/>
    <cellStyle name="Résultat" xfId="39"/>
    <cellStyle name="Résultat2" xfId="40"/>
    <cellStyle name="Sans nom1" xfId="41"/>
    <cellStyle name="Sans nom2" xfId="42"/>
    <cellStyle name="Sans nom3" xfId="43"/>
    <cellStyle name="Sans nom4" xfId="44"/>
    <cellStyle name="Sans nom5" xfId="45"/>
    <cellStyle name="Sans nom6" xfId="46"/>
    <cellStyle name="Sans nom7" xfId="47"/>
    <cellStyle name="Sans nom8" xfId="48"/>
  </cellStyles>
  <dxfs count="4">
    <dxf>
      <font>
        <name val="Arial"/>
        <family val="0"/>
        <b val="1"/>
        <color rgb="FFFFFFFF"/>
        <sz val="14"/>
      </font>
      <fill>
        <patternFill>
          <bgColor rgb="FFFF0000"/>
        </patternFill>
      </fill>
      <alignment horizontal="general" vertical="center" textRotation="0" wrapText="false" indent="0" shrinkToFit="false"/>
    </dxf>
    <dxf>
      <font>
        <name val="Arial"/>
        <family val="0"/>
        <b val="1"/>
        <color rgb="FFFFFFFF"/>
        <sz val="14"/>
      </font>
      <fill>
        <patternFill>
          <bgColor rgb="FFFF0000"/>
        </patternFill>
      </fill>
      <alignment horizontal="center" vertical="center" textRotation="0" wrapText="false" indent="0" shrinkToFit="false"/>
    </dxf>
    <dxf>
      <font>
        <name val="Arial"/>
        <family val="0"/>
        <b val="1"/>
        <color rgb="FFFF0000"/>
        <sz val="14"/>
      </font>
      <alignment horizontal="general" vertical="center" textRotation="0" wrapText="false" indent="0" shrinkToFit="false"/>
    </dxf>
    <dxf>
      <font>
        <name val="Arial"/>
        <family val="0"/>
        <b val="1"/>
        <color rgb="FF00000A"/>
        <sz val="12"/>
      </font>
      <fill>
        <patternFill>
          <bgColor rgb="FFFF0000"/>
        </patternFill>
      </fill>
      <alignment horizontal="center" vertical="center" textRotation="0" wrapText="false" indent="0" shrinkToFit="false"/>
    </dxf>
  </dxfs>
  <colors>
    <indexedColors>
      <rgbColor rgb="FF000000"/>
      <rgbColor rgb="FFFFFFFF"/>
      <rgbColor rgb="FFFF0000"/>
      <rgbColor rgb="FF00FF00"/>
      <rgbColor rgb="FF0000FF"/>
      <rgbColor rgb="FFD4EA6B"/>
      <rgbColor rgb="FFFF00FF"/>
      <rgbColor rgb="FF00FFFF"/>
      <rgbColor rgb="FFCC0000"/>
      <rgbColor rgb="FF006600"/>
      <rgbColor rgb="FF00000A"/>
      <rgbColor rgb="FF996600"/>
      <rgbColor rgb="FF800080"/>
      <rgbColor rgb="FF1E6A39"/>
      <rgbColor rgb="FFDDDDDD"/>
      <rgbColor rgb="FF808080"/>
      <rgbColor rgb="FF9999FF"/>
      <rgbColor rgb="FFCE181E"/>
      <rgbColor rgb="FFFFFFCC"/>
      <rgbColor rgb="FFDEE6EF"/>
      <rgbColor rgb="FF660066"/>
      <rgbColor rgb="FFFF8080"/>
      <rgbColor rgb="FF0066CC"/>
      <rgbColor rgb="FFDEDCE6"/>
      <rgbColor rgb="FF000080"/>
      <rgbColor rgb="FFFF00FF"/>
      <rgbColor rgb="FFFFF5CE"/>
      <rgbColor rgb="FF00FFFF"/>
      <rgbColor rgb="FF800080"/>
      <rgbColor rgb="FFF10D0C"/>
      <rgbColor rgb="FF008080"/>
      <rgbColor rgb="FF0000EE"/>
      <rgbColor rgb="FF00CCFF"/>
      <rgbColor rgb="FFEEEEEE"/>
      <rgbColor rgb="FFCCFFCC"/>
      <rgbColor rgb="FFFFFBCC"/>
      <rgbColor rgb="FFF6F9D4"/>
      <rgbColor rgb="FFFFD7D7"/>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53535"/>
      <rgbColor rgb="FFC9211E"/>
      <rgbColor rgb="FFED1C24"/>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_rels/drawing10.xml.rels><?xml version="1.0" encoding="UTF-8"?>
<Relationships xmlns="http://schemas.openxmlformats.org/package/2006/relationships"><Relationship Id="rId1" Type="http://schemas.openxmlformats.org/officeDocument/2006/relationships/image" Target="../media/image27.jpeg"/><Relationship Id="rId2" Type="http://schemas.openxmlformats.org/officeDocument/2006/relationships/image" Target="../media/image28.jpeg"/>
</Relationships>
</file>

<file path=xl/drawings/_rels/drawing2.xml.rels><?xml version="1.0" encoding="UTF-8"?>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emf"/>
</Relationships>
</file>

<file path=xl/drawings/_rels/drawing3.xml.rels><?xml version="1.0" encoding="UTF-8"?>
<Relationships xmlns="http://schemas.openxmlformats.org/package/2006/relationships"><Relationship Id="rId1" Type="http://schemas.openxmlformats.org/officeDocument/2006/relationships/image" Target="../media/image5.jpeg"/>
</Relationships>
</file>

<file path=xl/drawings/_rels/drawing4.xml.rels><?xml version="1.0" encoding="UTF-8"?>
<Relationships xmlns="http://schemas.openxmlformats.org/package/2006/relationships"><Relationship Id="rId1" Type="http://schemas.openxmlformats.org/officeDocument/2006/relationships/image" Target="../media/image6.jpeg"/>
</Relationships>
</file>

<file path=xl/drawings/_rels/drawing5.xml.rels><?xml version="1.0" encoding="UTF-8"?>
<Relationships xmlns="http://schemas.openxmlformats.org/package/2006/relationships"><Relationship Id="rId1" Type="http://schemas.openxmlformats.org/officeDocument/2006/relationships/image" Target="../media/image7.jpeg"/><Relationship Id="rId2" Type="http://schemas.openxmlformats.org/officeDocument/2006/relationships/image" Target="../media/image8.png"/>
</Relationships>
</file>

<file path=xl/drawings/_rels/drawing6.xml.rels><?xml version="1.0" encoding="UTF-8"?>
<Relationships xmlns="http://schemas.openxmlformats.org/package/2006/relationships"><Relationship Id="rId1" Type="http://schemas.openxmlformats.org/officeDocument/2006/relationships/image" Target="../media/image9.jpeg"/><Relationship Id="rId2" Type="http://schemas.openxmlformats.org/officeDocument/2006/relationships/image" Target="../media/image10.jpeg"/>
</Relationships>
</file>

<file path=xl/drawings/_rels/drawing7.xml.rels><?xml version="1.0" encoding="UTF-8"?>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mage12.jpeg"/>
</Relationships>
</file>

<file path=xl/drawings/_rels/drawing8.xml.rels><?xml version="1.0" encoding="UTF-8"?>
<Relationships xmlns="http://schemas.openxmlformats.org/package/2006/relationships"><Relationship Id="rId1" Type="http://schemas.openxmlformats.org/officeDocument/2006/relationships/image" Target="../media/image13.jpeg"/><Relationship Id="rId2" Type="http://schemas.openxmlformats.org/officeDocument/2006/relationships/image" Target="../media/image14.jpeg"/><Relationship Id="rId3" Type="http://schemas.openxmlformats.org/officeDocument/2006/relationships/image" Target="../media/image15.jpeg"/><Relationship Id="rId4" Type="http://schemas.openxmlformats.org/officeDocument/2006/relationships/image" Target="../media/image16.jpeg"/><Relationship Id="rId5" Type="http://schemas.openxmlformats.org/officeDocument/2006/relationships/image" Target="../media/image17.jpeg"/><Relationship Id="rId6" Type="http://schemas.openxmlformats.org/officeDocument/2006/relationships/image" Target="../media/image18.jpeg"/><Relationship Id="rId7" Type="http://schemas.openxmlformats.org/officeDocument/2006/relationships/image" Target="../media/image19.jpeg"/><Relationship Id="rId8" Type="http://schemas.openxmlformats.org/officeDocument/2006/relationships/image" Target="../media/image20.jpeg"/><Relationship Id="rId9" Type="http://schemas.openxmlformats.org/officeDocument/2006/relationships/image" Target="../media/image21.jpeg"/><Relationship Id="rId10" Type="http://schemas.openxmlformats.org/officeDocument/2006/relationships/image" Target="../media/image22.jpeg"/><Relationship Id="rId11" Type="http://schemas.openxmlformats.org/officeDocument/2006/relationships/image" Target="../media/image23.jpeg"/><Relationship Id="rId12" Type="http://schemas.openxmlformats.org/officeDocument/2006/relationships/image" Target="../media/image24.jpeg"/>
</Relationships>
</file>

<file path=xl/drawings/_rels/drawing9.xml.rels><?xml version="1.0" encoding="UTF-8"?>
<Relationships xmlns="http://schemas.openxmlformats.org/package/2006/relationships"><Relationship Id="rId1" Type="http://schemas.openxmlformats.org/officeDocument/2006/relationships/image" Target="../media/image25.jpeg"/><Relationship Id="rId2" Type="http://schemas.openxmlformats.org/officeDocument/2006/relationships/image" Target="../media/image26.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122760</xdr:colOff>
      <xdr:row>0</xdr:row>
      <xdr:rowOff>120600</xdr:rowOff>
    </xdr:from>
    <xdr:to>
      <xdr:col>1</xdr:col>
      <xdr:colOff>535320</xdr:colOff>
      <xdr:row>3</xdr:row>
      <xdr:rowOff>31680</xdr:rowOff>
    </xdr:to>
    <xdr:pic>
      <xdr:nvPicPr>
        <xdr:cNvPr id="0" name="Image 1" descr=""/>
        <xdr:cNvPicPr/>
      </xdr:nvPicPr>
      <xdr:blipFill>
        <a:blip r:embed="rId1"/>
        <a:srcRect l="0" t="0" r="0" b="24728"/>
        <a:stretch/>
      </xdr:blipFill>
      <xdr:spPr>
        <a:xfrm>
          <a:off x="122760" y="120600"/>
          <a:ext cx="1206000" cy="1208880"/>
        </a:xfrm>
        <a:prstGeom prst="rect">
          <a:avLst/>
        </a:prstGeom>
        <a:ln>
          <a:noFill/>
        </a:ln>
      </xdr:spPr>
    </xdr:pic>
    <xdr:clientData/>
  </xdr:twoCellAnchor>
  <xdr:twoCellAnchor editAs="absolute">
    <xdr:from>
      <xdr:col>8</xdr:col>
      <xdr:colOff>118440</xdr:colOff>
      <xdr:row>1</xdr:row>
      <xdr:rowOff>183960</xdr:rowOff>
    </xdr:from>
    <xdr:to>
      <xdr:col>11</xdr:col>
      <xdr:colOff>145800</xdr:colOff>
      <xdr:row>2</xdr:row>
      <xdr:rowOff>124200</xdr:rowOff>
    </xdr:to>
    <xdr:pic>
      <xdr:nvPicPr>
        <xdr:cNvPr id="1" name="Image 1" descr=""/>
        <xdr:cNvPicPr/>
      </xdr:nvPicPr>
      <xdr:blipFill>
        <a:blip r:embed="rId2"/>
        <a:srcRect l="0" t="72213" r="0" b="0"/>
        <a:stretch/>
      </xdr:blipFill>
      <xdr:spPr>
        <a:xfrm>
          <a:off x="5850360" y="471960"/>
          <a:ext cx="1227600" cy="445320"/>
        </a:xfrm>
        <a:prstGeom prst="rect">
          <a:avLst/>
        </a:prstGeom>
        <a:ln>
          <a:noFill/>
        </a:ln>
      </xdr:spPr>
    </xdr:pic>
    <xdr:clientData/>
  </xdr:twoCellAnchor>
  <xdr:twoCellAnchor editAs="absolute">
    <xdr:from>
      <xdr:col>4</xdr:col>
      <xdr:colOff>308520</xdr:colOff>
      <xdr:row>13</xdr:row>
      <xdr:rowOff>551160</xdr:rowOff>
    </xdr:from>
    <xdr:to>
      <xdr:col>7</xdr:col>
      <xdr:colOff>594000</xdr:colOff>
      <xdr:row>13</xdr:row>
      <xdr:rowOff>657720</xdr:rowOff>
    </xdr:to>
    <xdr:sp>
      <xdr:nvSpPr>
        <xdr:cNvPr id="2" name="CustomShape 1"/>
        <xdr:cNvSpPr/>
      </xdr:nvSpPr>
      <xdr:spPr>
        <a:xfrm>
          <a:off x="3295440" y="4366800"/>
          <a:ext cx="2027160" cy="106560"/>
        </a:xfrm>
        <a:custGeom>
          <a:avLst/>
          <a:gdLst/>
          <a:ahLst/>
          <a:rect l="0" t="0" r="r" b="b"/>
          <a:pathLst>
            <a:path w="5632" h="298">
              <a:moveTo>
                <a:pt x="0" y="136"/>
              </a:moveTo>
              <a:lnTo>
                <a:pt x="5165" y="136"/>
              </a:lnTo>
              <a:lnTo>
                <a:pt x="5165" y="0"/>
              </a:lnTo>
              <a:lnTo>
                <a:pt x="5631" y="148"/>
              </a:lnTo>
              <a:lnTo>
                <a:pt x="5165" y="297"/>
              </a:lnTo>
              <a:lnTo>
                <a:pt x="5165" y="161"/>
              </a:lnTo>
              <a:lnTo>
                <a:pt x="0" y="161"/>
              </a:lnTo>
              <a:lnTo>
                <a:pt x="0" y="136"/>
              </a:lnTo>
            </a:path>
          </a:pathLst>
        </a:custGeom>
        <a:solidFill>
          <a:srgbClr val="729fcf"/>
        </a:solidFill>
        <a:ln>
          <a:solidFill>
            <a:srgbClr val="3465a4"/>
          </a:solidFill>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408600</xdr:colOff>
      <xdr:row>0</xdr:row>
      <xdr:rowOff>120600</xdr:rowOff>
    </xdr:from>
    <xdr:to>
      <xdr:col>2</xdr:col>
      <xdr:colOff>43200</xdr:colOff>
      <xdr:row>3</xdr:row>
      <xdr:rowOff>31680</xdr:rowOff>
    </xdr:to>
    <xdr:pic>
      <xdr:nvPicPr>
        <xdr:cNvPr id="28" name="Image 1" descr=""/>
        <xdr:cNvPicPr/>
      </xdr:nvPicPr>
      <xdr:blipFill>
        <a:blip r:embed="rId1"/>
        <a:srcRect l="0" t="0" r="0" b="24728"/>
        <a:stretch/>
      </xdr:blipFill>
      <xdr:spPr>
        <a:xfrm>
          <a:off x="408600" y="120600"/>
          <a:ext cx="1221840" cy="1208880"/>
        </a:xfrm>
        <a:prstGeom prst="rect">
          <a:avLst/>
        </a:prstGeom>
        <a:ln>
          <a:noFill/>
        </a:ln>
      </xdr:spPr>
    </xdr:pic>
    <xdr:clientData/>
  </xdr:twoCellAnchor>
  <xdr:twoCellAnchor editAs="absolute">
    <xdr:from>
      <xdr:col>8</xdr:col>
      <xdr:colOff>30960</xdr:colOff>
      <xdr:row>1</xdr:row>
      <xdr:rowOff>239400</xdr:rowOff>
    </xdr:from>
    <xdr:to>
      <xdr:col>9</xdr:col>
      <xdr:colOff>457560</xdr:colOff>
      <xdr:row>2</xdr:row>
      <xdr:rowOff>179640</xdr:rowOff>
    </xdr:to>
    <xdr:pic>
      <xdr:nvPicPr>
        <xdr:cNvPr id="29" name="Image 1" descr=""/>
        <xdr:cNvPicPr/>
      </xdr:nvPicPr>
      <xdr:blipFill>
        <a:blip r:embed="rId2"/>
        <a:srcRect l="0" t="72213" r="0" b="0"/>
        <a:stretch/>
      </xdr:blipFill>
      <xdr:spPr>
        <a:xfrm>
          <a:off x="6399360" y="527400"/>
          <a:ext cx="1220040" cy="445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198360</xdr:colOff>
      <xdr:row>0</xdr:row>
      <xdr:rowOff>0</xdr:rowOff>
    </xdr:from>
    <xdr:to>
      <xdr:col>1</xdr:col>
      <xdr:colOff>534600</xdr:colOff>
      <xdr:row>4</xdr:row>
      <xdr:rowOff>20520</xdr:rowOff>
    </xdr:to>
    <xdr:pic>
      <xdr:nvPicPr>
        <xdr:cNvPr id="3" name="Image 1" descr=""/>
        <xdr:cNvPicPr/>
      </xdr:nvPicPr>
      <xdr:blipFill>
        <a:blip r:embed="rId1"/>
        <a:stretch/>
      </xdr:blipFill>
      <xdr:spPr>
        <a:xfrm>
          <a:off x="198360" y="0"/>
          <a:ext cx="1216800" cy="1606680"/>
        </a:xfrm>
        <a:prstGeom prst="rect">
          <a:avLst/>
        </a:prstGeom>
        <a:ln>
          <a:noFill/>
        </a:ln>
      </xdr:spPr>
    </xdr:pic>
    <xdr:clientData/>
  </xdr:twoCellAnchor>
  <xdr:twoCellAnchor editAs="absolute">
    <xdr:from>
      <xdr:col>3</xdr:col>
      <xdr:colOff>589680</xdr:colOff>
      <xdr:row>118</xdr:row>
      <xdr:rowOff>334080</xdr:rowOff>
    </xdr:from>
    <xdr:to>
      <xdr:col>4</xdr:col>
      <xdr:colOff>759600</xdr:colOff>
      <xdr:row>119</xdr:row>
      <xdr:rowOff>194400</xdr:rowOff>
    </xdr:to>
    <xdr:pic>
      <xdr:nvPicPr>
        <xdr:cNvPr id="4" name="Image 2" descr=""/>
        <xdr:cNvPicPr/>
      </xdr:nvPicPr>
      <xdr:blipFill>
        <a:blip r:embed="rId2"/>
        <a:stretch/>
      </xdr:blipFill>
      <xdr:spPr>
        <a:xfrm>
          <a:off x="3096000" y="33581160"/>
          <a:ext cx="1215000" cy="576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198360</xdr:colOff>
      <xdr:row>0</xdr:row>
      <xdr:rowOff>0</xdr:rowOff>
    </xdr:from>
    <xdr:to>
      <xdr:col>1</xdr:col>
      <xdr:colOff>534600</xdr:colOff>
      <xdr:row>4</xdr:row>
      <xdr:rowOff>20520</xdr:rowOff>
    </xdr:to>
    <xdr:pic>
      <xdr:nvPicPr>
        <xdr:cNvPr id="5" name="Image 1_0" descr=""/>
        <xdr:cNvPicPr/>
      </xdr:nvPicPr>
      <xdr:blipFill>
        <a:blip r:embed="rId1"/>
        <a:stretch/>
      </xdr:blipFill>
      <xdr:spPr>
        <a:xfrm>
          <a:off x="198360" y="0"/>
          <a:ext cx="1216800" cy="16066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198360</xdr:colOff>
      <xdr:row>0</xdr:row>
      <xdr:rowOff>0</xdr:rowOff>
    </xdr:from>
    <xdr:to>
      <xdr:col>1</xdr:col>
      <xdr:colOff>534600</xdr:colOff>
      <xdr:row>4</xdr:row>
      <xdr:rowOff>20520</xdr:rowOff>
    </xdr:to>
    <xdr:pic>
      <xdr:nvPicPr>
        <xdr:cNvPr id="6" name="Image 1_3" descr=""/>
        <xdr:cNvPicPr/>
      </xdr:nvPicPr>
      <xdr:blipFill>
        <a:blip r:embed="rId1"/>
        <a:stretch/>
      </xdr:blipFill>
      <xdr:spPr>
        <a:xfrm>
          <a:off x="198360" y="0"/>
          <a:ext cx="1216800" cy="16066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198360</xdr:colOff>
      <xdr:row>0</xdr:row>
      <xdr:rowOff>0</xdr:rowOff>
    </xdr:from>
    <xdr:to>
      <xdr:col>1</xdr:col>
      <xdr:colOff>534600</xdr:colOff>
      <xdr:row>4</xdr:row>
      <xdr:rowOff>20520</xdr:rowOff>
    </xdr:to>
    <xdr:pic>
      <xdr:nvPicPr>
        <xdr:cNvPr id="7" name="Image 1" descr=""/>
        <xdr:cNvPicPr/>
      </xdr:nvPicPr>
      <xdr:blipFill>
        <a:blip r:embed="rId1"/>
        <a:stretch/>
      </xdr:blipFill>
      <xdr:spPr>
        <a:xfrm>
          <a:off x="198360" y="0"/>
          <a:ext cx="1216800" cy="1606680"/>
        </a:xfrm>
        <a:prstGeom prst="rect">
          <a:avLst/>
        </a:prstGeom>
        <a:ln>
          <a:noFill/>
        </a:ln>
      </xdr:spPr>
    </xdr:pic>
    <xdr:clientData/>
  </xdr:twoCellAnchor>
  <xdr:twoCellAnchor editAs="absolute">
    <xdr:from>
      <xdr:col>0</xdr:col>
      <xdr:colOff>144000</xdr:colOff>
      <xdr:row>30</xdr:row>
      <xdr:rowOff>586080</xdr:rowOff>
    </xdr:from>
    <xdr:to>
      <xdr:col>0</xdr:col>
      <xdr:colOff>837720</xdr:colOff>
      <xdr:row>31</xdr:row>
      <xdr:rowOff>447840</xdr:rowOff>
    </xdr:to>
    <xdr:pic>
      <xdr:nvPicPr>
        <xdr:cNvPr id="8" name="Image 3" descr=""/>
        <xdr:cNvPicPr/>
      </xdr:nvPicPr>
      <xdr:blipFill>
        <a:blip r:embed="rId2"/>
        <a:stretch/>
      </xdr:blipFill>
      <xdr:spPr>
        <a:xfrm>
          <a:off x="144000" y="9263880"/>
          <a:ext cx="693720" cy="4809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122760</xdr:colOff>
      <xdr:row>0</xdr:row>
      <xdr:rowOff>120600</xdr:rowOff>
    </xdr:from>
    <xdr:to>
      <xdr:col>1</xdr:col>
      <xdr:colOff>535320</xdr:colOff>
      <xdr:row>3</xdr:row>
      <xdr:rowOff>31680</xdr:rowOff>
    </xdr:to>
    <xdr:pic>
      <xdr:nvPicPr>
        <xdr:cNvPr id="9" name="Image 1_1" descr=""/>
        <xdr:cNvPicPr/>
      </xdr:nvPicPr>
      <xdr:blipFill>
        <a:blip r:embed="rId1"/>
        <a:srcRect l="0" t="0" r="0" b="24728"/>
        <a:stretch/>
      </xdr:blipFill>
      <xdr:spPr>
        <a:xfrm>
          <a:off x="122760" y="120600"/>
          <a:ext cx="1206000" cy="1208880"/>
        </a:xfrm>
        <a:prstGeom prst="rect">
          <a:avLst/>
        </a:prstGeom>
        <a:ln>
          <a:noFill/>
        </a:ln>
      </xdr:spPr>
    </xdr:pic>
    <xdr:clientData/>
  </xdr:twoCellAnchor>
  <xdr:twoCellAnchor editAs="absolute">
    <xdr:from>
      <xdr:col>8</xdr:col>
      <xdr:colOff>118440</xdr:colOff>
      <xdr:row>1</xdr:row>
      <xdr:rowOff>183960</xdr:rowOff>
    </xdr:from>
    <xdr:to>
      <xdr:col>11</xdr:col>
      <xdr:colOff>145800</xdr:colOff>
      <xdr:row>2</xdr:row>
      <xdr:rowOff>124200</xdr:rowOff>
    </xdr:to>
    <xdr:pic>
      <xdr:nvPicPr>
        <xdr:cNvPr id="10" name="Image 1_2" descr=""/>
        <xdr:cNvPicPr/>
      </xdr:nvPicPr>
      <xdr:blipFill>
        <a:blip r:embed="rId2"/>
        <a:srcRect l="0" t="72213" r="0" b="0"/>
        <a:stretch/>
      </xdr:blipFill>
      <xdr:spPr>
        <a:xfrm>
          <a:off x="5850360" y="471960"/>
          <a:ext cx="1227600" cy="4453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122760</xdr:colOff>
      <xdr:row>0</xdr:row>
      <xdr:rowOff>120600</xdr:rowOff>
    </xdr:from>
    <xdr:to>
      <xdr:col>1</xdr:col>
      <xdr:colOff>535320</xdr:colOff>
      <xdr:row>3</xdr:row>
      <xdr:rowOff>31680</xdr:rowOff>
    </xdr:to>
    <xdr:pic>
      <xdr:nvPicPr>
        <xdr:cNvPr id="11" name="Image 1" descr=""/>
        <xdr:cNvPicPr/>
      </xdr:nvPicPr>
      <xdr:blipFill>
        <a:blip r:embed="rId1"/>
        <a:srcRect l="0" t="0" r="0" b="24728"/>
        <a:stretch/>
      </xdr:blipFill>
      <xdr:spPr>
        <a:xfrm>
          <a:off x="122760" y="120600"/>
          <a:ext cx="1206000" cy="1208880"/>
        </a:xfrm>
        <a:prstGeom prst="rect">
          <a:avLst/>
        </a:prstGeom>
        <a:ln>
          <a:noFill/>
        </a:ln>
      </xdr:spPr>
    </xdr:pic>
    <xdr:clientData/>
  </xdr:twoCellAnchor>
  <xdr:twoCellAnchor editAs="absolute">
    <xdr:from>
      <xdr:col>8</xdr:col>
      <xdr:colOff>118440</xdr:colOff>
      <xdr:row>1</xdr:row>
      <xdr:rowOff>183960</xdr:rowOff>
    </xdr:from>
    <xdr:to>
      <xdr:col>11</xdr:col>
      <xdr:colOff>145800</xdr:colOff>
      <xdr:row>2</xdr:row>
      <xdr:rowOff>124200</xdr:rowOff>
    </xdr:to>
    <xdr:pic>
      <xdr:nvPicPr>
        <xdr:cNvPr id="12" name="Image 1" descr=""/>
        <xdr:cNvPicPr/>
      </xdr:nvPicPr>
      <xdr:blipFill>
        <a:blip r:embed="rId2"/>
        <a:srcRect l="0" t="72213" r="0" b="0"/>
        <a:stretch/>
      </xdr:blipFill>
      <xdr:spPr>
        <a:xfrm>
          <a:off x="5850360" y="471960"/>
          <a:ext cx="1227600" cy="4453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408600</xdr:colOff>
      <xdr:row>0</xdr:row>
      <xdr:rowOff>120600</xdr:rowOff>
    </xdr:from>
    <xdr:to>
      <xdr:col>2</xdr:col>
      <xdr:colOff>43200</xdr:colOff>
      <xdr:row>3</xdr:row>
      <xdr:rowOff>31680</xdr:rowOff>
    </xdr:to>
    <xdr:pic>
      <xdr:nvPicPr>
        <xdr:cNvPr id="13" name="Image 1" descr=""/>
        <xdr:cNvPicPr/>
      </xdr:nvPicPr>
      <xdr:blipFill>
        <a:blip r:embed="rId1"/>
        <a:srcRect l="0" t="0" r="0" b="24728"/>
        <a:stretch/>
      </xdr:blipFill>
      <xdr:spPr>
        <a:xfrm>
          <a:off x="408600" y="120600"/>
          <a:ext cx="1221840" cy="1208880"/>
        </a:xfrm>
        <a:prstGeom prst="rect">
          <a:avLst/>
        </a:prstGeom>
        <a:ln>
          <a:noFill/>
        </a:ln>
      </xdr:spPr>
    </xdr:pic>
    <xdr:clientData/>
  </xdr:twoCellAnchor>
  <xdr:twoCellAnchor editAs="absolute">
    <xdr:from>
      <xdr:col>8</xdr:col>
      <xdr:colOff>30960</xdr:colOff>
      <xdr:row>1</xdr:row>
      <xdr:rowOff>239400</xdr:rowOff>
    </xdr:from>
    <xdr:to>
      <xdr:col>9</xdr:col>
      <xdr:colOff>457560</xdr:colOff>
      <xdr:row>2</xdr:row>
      <xdr:rowOff>179640</xdr:rowOff>
    </xdr:to>
    <xdr:pic>
      <xdr:nvPicPr>
        <xdr:cNvPr id="14" name="Image 1" descr=""/>
        <xdr:cNvPicPr/>
      </xdr:nvPicPr>
      <xdr:blipFill>
        <a:blip r:embed="rId2"/>
        <a:srcRect l="0" t="72213" r="0" b="0"/>
        <a:stretch/>
      </xdr:blipFill>
      <xdr:spPr>
        <a:xfrm>
          <a:off x="6399360" y="527400"/>
          <a:ext cx="1220040" cy="445320"/>
        </a:xfrm>
        <a:prstGeom prst="rect">
          <a:avLst/>
        </a:prstGeom>
        <a:ln>
          <a:noFill/>
        </a:ln>
      </xdr:spPr>
    </xdr:pic>
    <xdr:clientData/>
  </xdr:twoCellAnchor>
  <xdr:twoCellAnchor editAs="twoCell">
    <xdr:from>
      <xdr:col>0</xdr:col>
      <xdr:colOff>401040</xdr:colOff>
      <xdr:row>9</xdr:row>
      <xdr:rowOff>350640</xdr:rowOff>
    </xdr:from>
    <xdr:to>
      <xdr:col>1</xdr:col>
      <xdr:colOff>345960</xdr:colOff>
      <xdr:row>9</xdr:row>
      <xdr:rowOff>1001880</xdr:rowOff>
    </xdr:to>
    <xdr:pic>
      <xdr:nvPicPr>
        <xdr:cNvPr id="15" name="Image 4" descr=""/>
        <xdr:cNvPicPr/>
      </xdr:nvPicPr>
      <xdr:blipFill>
        <a:blip r:embed="rId3"/>
        <a:stretch/>
      </xdr:blipFill>
      <xdr:spPr>
        <a:xfrm>
          <a:off x="401040" y="3369240"/>
          <a:ext cx="738360" cy="651240"/>
        </a:xfrm>
        <a:prstGeom prst="rect">
          <a:avLst/>
        </a:prstGeom>
        <a:ln>
          <a:noFill/>
        </a:ln>
      </xdr:spPr>
    </xdr:pic>
    <xdr:clientData/>
  </xdr:twoCellAnchor>
  <xdr:twoCellAnchor editAs="twoCell">
    <xdr:from>
      <xdr:col>2</xdr:col>
      <xdr:colOff>465120</xdr:colOff>
      <xdr:row>9</xdr:row>
      <xdr:rowOff>368280</xdr:rowOff>
    </xdr:from>
    <xdr:to>
      <xdr:col>3</xdr:col>
      <xdr:colOff>341640</xdr:colOff>
      <xdr:row>9</xdr:row>
      <xdr:rowOff>945720</xdr:rowOff>
    </xdr:to>
    <xdr:pic>
      <xdr:nvPicPr>
        <xdr:cNvPr id="16" name="Image 5" descr=""/>
        <xdr:cNvPicPr/>
      </xdr:nvPicPr>
      <xdr:blipFill>
        <a:blip r:embed="rId4"/>
        <a:stretch/>
      </xdr:blipFill>
      <xdr:spPr>
        <a:xfrm>
          <a:off x="2052360" y="3386880"/>
          <a:ext cx="670320" cy="577440"/>
        </a:xfrm>
        <a:prstGeom prst="rect">
          <a:avLst/>
        </a:prstGeom>
        <a:ln>
          <a:noFill/>
        </a:ln>
      </xdr:spPr>
    </xdr:pic>
    <xdr:clientData/>
  </xdr:twoCellAnchor>
  <xdr:twoCellAnchor editAs="twoCell">
    <xdr:from>
      <xdr:col>4</xdr:col>
      <xdr:colOff>463320</xdr:colOff>
      <xdr:row>9</xdr:row>
      <xdr:rowOff>333000</xdr:rowOff>
    </xdr:from>
    <xdr:to>
      <xdr:col>5</xdr:col>
      <xdr:colOff>379800</xdr:colOff>
      <xdr:row>9</xdr:row>
      <xdr:rowOff>1027440</xdr:rowOff>
    </xdr:to>
    <xdr:pic>
      <xdr:nvPicPr>
        <xdr:cNvPr id="17" name="Image 6" descr=""/>
        <xdr:cNvPicPr/>
      </xdr:nvPicPr>
      <xdr:blipFill>
        <a:blip r:embed="rId5"/>
        <a:stretch/>
      </xdr:blipFill>
      <xdr:spPr>
        <a:xfrm>
          <a:off x="3638160" y="3351600"/>
          <a:ext cx="651960" cy="694440"/>
        </a:xfrm>
        <a:prstGeom prst="rect">
          <a:avLst/>
        </a:prstGeom>
        <a:ln>
          <a:noFill/>
        </a:ln>
      </xdr:spPr>
    </xdr:pic>
    <xdr:clientData/>
  </xdr:twoCellAnchor>
  <xdr:twoCellAnchor editAs="twoCell">
    <xdr:from>
      <xdr:col>6</xdr:col>
      <xdr:colOff>432720</xdr:colOff>
      <xdr:row>9</xdr:row>
      <xdr:rowOff>420480</xdr:rowOff>
    </xdr:from>
    <xdr:to>
      <xdr:col>7</xdr:col>
      <xdr:colOff>308520</xdr:colOff>
      <xdr:row>9</xdr:row>
      <xdr:rowOff>897120</xdr:rowOff>
    </xdr:to>
    <xdr:pic>
      <xdr:nvPicPr>
        <xdr:cNvPr id="18" name="Image 7" descr=""/>
        <xdr:cNvPicPr/>
      </xdr:nvPicPr>
      <xdr:blipFill>
        <a:blip r:embed="rId6"/>
        <a:stretch/>
      </xdr:blipFill>
      <xdr:spPr>
        <a:xfrm>
          <a:off x="5213520" y="3439080"/>
          <a:ext cx="669600" cy="476640"/>
        </a:xfrm>
        <a:prstGeom prst="rect">
          <a:avLst/>
        </a:prstGeom>
        <a:ln>
          <a:noFill/>
        </a:ln>
      </xdr:spPr>
    </xdr:pic>
    <xdr:clientData/>
  </xdr:twoCellAnchor>
  <xdr:twoCellAnchor editAs="twoCell">
    <xdr:from>
      <xdr:col>8</xdr:col>
      <xdr:colOff>489240</xdr:colOff>
      <xdr:row>9</xdr:row>
      <xdr:rowOff>394200</xdr:rowOff>
    </xdr:from>
    <xdr:to>
      <xdr:col>9</xdr:col>
      <xdr:colOff>235800</xdr:colOff>
      <xdr:row>9</xdr:row>
      <xdr:rowOff>971640</xdr:rowOff>
    </xdr:to>
    <xdr:pic>
      <xdr:nvPicPr>
        <xdr:cNvPr id="19" name="Image 8" descr=""/>
        <xdr:cNvPicPr/>
      </xdr:nvPicPr>
      <xdr:blipFill>
        <a:blip r:embed="rId7"/>
        <a:stretch/>
      </xdr:blipFill>
      <xdr:spPr>
        <a:xfrm>
          <a:off x="6857640" y="3412800"/>
          <a:ext cx="540000" cy="577440"/>
        </a:xfrm>
        <a:prstGeom prst="rect">
          <a:avLst/>
        </a:prstGeom>
        <a:ln>
          <a:noFill/>
        </a:ln>
      </xdr:spPr>
    </xdr:pic>
    <xdr:clientData/>
  </xdr:twoCellAnchor>
  <xdr:twoCellAnchor editAs="twoCell">
    <xdr:from>
      <xdr:col>0</xdr:col>
      <xdr:colOff>334080</xdr:colOff>
      <xdr:row>10</xdr:row>
      <xdr:rowOff>452160</xdr:rowOff>
    </xdr:from>
    <xdr:to>
      <xdr:col>1</xdr:col>
      <xdr:colOff>371520</xdr:colOff>
      <xdr:row>10</xdr:row>
      <xdr:rowOff>978120</xdr:rowOff>
    </xdr:to>
    <xdr:pic>
      <xdr:nvPicPr>
        <xdr:cNvPr id="20" name="Image 9" descr=""/>
        <xdr:cNvPicPr/>
      </xdr:nvPicPr>
      <xdr:blipFill>
        <a:blip r:embed="rId8"/>
        <a:stretch/>
      </xdr:blipFill>
      <xdr:spPr>
        <a:xfrm>
          <a:off x="334080" y="4604400"/>
          <a:ext cx="830880" cy="525960"/>
        </a:xfrm>
        <a:prstGeom prst="rect">
          <a:avLst/>
        </a:prstGeom>
        <a:ln>
          <a:noFill/>
        </a:ln>
      </xdr:spPr>
    </xdr:pic>
    <xdr:clientData/>
  </xdr:twoCellAnchor>
  <xdr:twoCellAnchor editAs="twoCell">
    <xdr:from>
      <xdr:col>2</xdr:col>
      <xdr:colOff>640800</xdr:colOff>
      <xdr:row>10</xdr:row>
      <xdr:rowOff>251280</xdr:rowOff>
    </xdr:from>
    <xdr:to>
      <xdr:col>3</xdr:col>
      <xdr:colOff>205920</xdr:colOff>
      <xdr:row>10</xdr:row>
      <xdr:rowOff>996480</xdr:rowOff>
    </xdr:to>
    <xdr:pic>
      <xdr:nvPicPr>
        <xdr:cNvPr id="21" name="Image 10" descr=""/>
        <xdr:cNvPicPr/>
      </xdr:nvPicPr>
      <xdr:blipFill>
        <a:blip r:embed="rId9"/>
        <a:stretch/>
      </xdr:blipFill>
      <xdr:spPr>
        <a:xfrm>
          <a:off x="2228040" y="4403520"/>
          <a:ext cx="358920" cy="745200"/>
        </a:xfrm>
        <a:prstGeom prst="rect">
          <a:avLst/>
        </a:prstGeom>
        <a:ln>
          <a:noFill/>
        </a:ln>
      </xdr:spPr>
    </xdr:pic>
    <xdr:clientData/>
  </xdr:twoCellAnchor>
  <xdr:twoCellAnchor editAs="twoCell">
    <xdr:from>
      <xdr:col>4</xdr:col>
      <xdr:colOff>454680</xdr:colOff>
      <xdr:row>10</xdr:row>
      <xdr:rowOff>407880</xdr:rowOff>
    </xdr:from>
    <xdr:to>
      <xdr:col>5</xdr:col>
      <xdr:colOff>352080</xdr:colOff>
      <xdr:row>10</xdr:row>
      <xdr:rowOff>981360</xdr:rowOff>
    </xdr:to>
    <xdr:pic>
      <xdr:nvPicPr>
        <xdr:cNvPr id="22" name="Image 11" descr=""/>
        <xdr:cNvPicPr/>
      </xdr:nvPicPr>
      <xdr:blipFill>
        <a:blip r:embed="rId10"/>
        <a:stretch/>
      </xdr:blipFill>
      <xdr:spPr>
        <a:xfrm>
          <a:off x="3629520" y="4560120"/>
          <a:ext cx="632880" cy="573480"/>
        </a:xfrm>
        <a:prstGeom prst="rect">
          <a:avLst/>
        </a:prstGeom>
        <a:ln>
          <a:noFill/>
        </a:ln>
      </xdr:spPr>
    </xdr:pic>
    <xdr:clientData/>
  </xdr:twoCellAnchor>
  <xdr:twoCellAnchor editAs="twoCell">
    <xdr:from>
      <xdr:col>6</xdr:col>
      <xdr:colOff>466200</xdr:colOff>
      <xdr:row>10</xdr:row>
      <xdr:rowOff>477720</xdr:rowOff>
    </xdr:from>
    <xdr:to>
      <xdr:col>7</xdr:col>
      <xdr:colOff>265680</xdr:colOff>
      <xdr:row>10</xdr:row>
      <xdr:rowOff>927360</xdr:rowOff>
    </xdr:to>
    <xdr:pic>
      <xdr:nvPicPr>
        <xdr:cNvPr id="23" name="Image 12" descr=""/>
        <xdr:cNvPicPr/>
      </xdr:nvPicPr>
      <xdr:blipFill>
        <a:blip r:embed="rId11"/>
        <a:stretch/>
      </xdr:blipFill>
      <xdr:spPr>
        <a:xfrm>
          <a:off x="5247000" y="4629960"/>
          <a:ext cx="593280" cy="449640"/>
        </a:xfrm>
        <a:prstGeom prst="rect">
          <a:avLst/>
        </a:prstGeom>
        <a:ln>
          <a:noFill/>
        </a:ln>
      </xdr:spPr>
    </xdr:pic>
    <xdr:clientData/>
  </xdr:twoCellAnchor>
  <xdr:twoCellAnchor editAs="twoCell">
    <xdr:from>
      <xdr:col>6</xdr:col>
      <xdr:colOff>739800</xdr:colOff>
      <xdr:row>12</xdr:row>
      <xdr:rowOff>421920</xdr:rowOff>
    </xdr:from>
    <xdr:to>
      <xdr:col>8</xdr:col>
      <xdr:colOff>138960</xdr:colOff>
      <xdr:row>15</xdr:row>
      <xdr:rowOff>3600</xdr:rowOff>
    </xdr:to>
    <xdr:pic>
      <xdr:nvPicPr>
        <xdr:cNvPr id="24" name="Image 13" descr=""/>
        <xdr:cNvPicPr/>
      </xdr:nvPicPr>
      <xdr:blipFill>
        <a:blip r:embed="rId12"/>
        <a:srcRect l="0" t="2182" r="0" b="12244"/>
        <a:stretch/>
      </xdr:blipFill>
      <xdr:spPr>
        <a:xfrm>
          <a:off x="5520600" y="6069960"/>
          <a:ext cx="986760" cy="1011240"/>
        </a:xfrm>
        <a:prstGeom prst="rect">
          <a:avLst/>
        </a:prstGeom>
        <a:ln>
          <a:noFill/>
        </a:ln>
      </xdr:spPr>
    </xdr:pic>
    <xdr:clientData/>
  </xdr:twoCellAnchor>
  <xdr:twoCellAnchor editAs="absolute">
    <xdr:from>
      <xdr:col>5</xdr:col>
      <xdr:colOff>517680</xdr:colOff>
      <xdr:row>21</xdr:row>
      <xdr:rowOff>32040</xdr:rowOff>
    </xdr:from>
    <xdr:to>
      <xdr:col>5</xdr:col>
      <xdr:colOff>665280</xdr:colOff>
      <xdr:row>23</xdr:row>
      <xdr:rowOff>288720</xdr:rowOff>
    </xdr:to>
    <xdr:sp>
      <xdr:nvSpPr>
        <xdr:cNvPr id="25" name="CustomShape 1"/>
        <xdr:cNvSpPr/>
      </xdr:nvSpPr>
      <xdr:spPr>
        <a:xfrm>
          <a:off x="4428000" y="8654040"/>
          <a:ext cx="147600" cy="833040"/>
        </a:xfrm>
        <a:custGeom>
          <a:avLst/>
          <a:gdLst/>
          <a:ahLst/>
          <a:rect l="0" t="0" r="r" b="b"/>
          <a:pathLst>
            <a:path w="412" h="2316">
              <a:moveTo>
                <a:pt x="0" y="0"/>
              </a:moveTo>
              <a:cubicBezTo>
                <a:pt x="102" y="0"/>
                <a:pt x="205" y="96"/>
                <a:pt x="205" y="192"/>
              </a:cubicBezTo>
              <a:lnTo>
                <a:pt x="205" y="964"/>
              </a:lnTo>
              <a:cubicBezTo>
                <a:pt x="205" y="1061"/>
                <a:pt x="308" y="1157"/>
                <a:pt x="411" y="1157"/>
              </a:cubicBezTo>
              <a:cubicBezTo>
                <a:pt x="308" y="1157"/>
                <a:pt x="205" y="1253"/>
                <a:pt x="205" y="1350"/>
              </a:cubicBezTo>
              <a:lnTo>
                <a:pt x="205" y="2122"/>
              </a:lnTo>
              <a:cubicBezTo>
                <a:pt x="205" y="2218"/>
                <a:pt x="102" y="2315"/>
                <a:pt x="0" y="2315"/>
              </a:cubicBezTo>
            </a:path>
          </a:pathLst>
        </a:custGeom>
        <a:noFill/>
        <a:ln>
          <a:solidFill>
            <a:srgbClr val="3465a4"/>
          </a:solidFill>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408600</xdr:colOff>
      <xdr:row>0</xdr:row>
      <xdr:rowOff>120600</xdr:rowOff>
    </xdr:from>
    <xdr:to>
      <xdr:col>2</xdr:col>
      <xdr:colOff>43200</xdr:colOff>
      <xdr:row>3</xdr:row>
      <xdr:rowOff>31680</xdr:rowOff>
    </xdr:to>
    <xdr:pic>
      <xdr:nvPicPr>
        <xdr:cNvPr id="26" name="Image 1" descr=""/>
        <xdr:cNvPicPr/>
      </xdr:nvPicPr>
      <xdr:blipFill>
        <a:blip r:embed="rId1"/>
        <a:srcRect l="0" t="0" r="0" b="24728"/>
        <a:stretch/>
      </xdr:blipFill>
      <xdr:spPr>
        <a:xfrm>
          <a:off x="408600" y="120600"/>
          <a:ext cx="1221840" cy="1208880"/>
        </a:xfrm>
        <a:prstGeom prst="rect">
          <a:avLst/>
        </a:prstGeom>
        <a:ln>
          <a:noFill/>
        </a:ln>
      </xdr:spPr>
    </xdr:pic>
    <xdr:clientData/>
  </xdr:twoCellAnchor>
  <xdr:twoCellAnchor editAs="absolute">
    <xdr:from>
      <xdr:col>8</xdr:col>
      <xdr:colOff>57240</xdr:colOff>
      <xdr:row>1</xdr:row>
      <xdr:rowOff>239400</xdr:rowOff>
    </xdr:from>
    <xdr:to>
      <xdr:col>9</xdr:col>
      <xdr:colOff>483480</xdr:colOff>
      <xdr:row>2</xdr:row>
      <xdr:rowOff>179640</xdr:rowOff>
    </xdr:to>
    <xdr:pic>
      <xdr:nvPicPr>
        <xdr:cNvPr id="27" name="Image 1" descr=""/>
        <xdr:cNvPicPr/>
      </xdr:nvPicPr>
      <xdr:blipFill>
        <a:blip r:embed="rId2"/>
        <a:srcRect l="0" t="72213" r="0" b="0"/>
        <a:stretch/>
      </xdr:blipFill>
      <xdr:spPr>
        <a:xfrm>
          <a:off x="6406560" y="527400"/>
          <a:ext cx="1219680" cy="445320"/>
        </a:xfrm>
        <a:prstGeom prst="rect">
          <a:avLst/>
        </a:prstGeom>
        <a:ln>
          <a:noFill/>
        </a:ln>
      </xdr:spPr>
    </xdr:pic>
    <xdr:clientData/>
  </xdr:twoCellAnchor>
</xdr:wsDr>
</file>

<file path=xl/tables/table1.xml><?xml version="1.0" encoding="utf-8"?>
<table xmlns="http://schemas.openxmlformats.org/spreadsheetml/2006/main" id="1" name="classe" displayName="classe" ref="A1:A90" headerRowCount="1" totalsRowCount="0" totalsRowShown="0">
  <tableColumns count="1">
    <tableColumn id="1" name="Classe demandée à la rentrée prochaine"/>
  </tableColumns>
</table>
</file>

<file path=xl/worksheets/_rels/sheet1.xml.rels><?xml version="1.0" encoding="UTF-8"?>
<Relationships xmlns="http://schemas.openxmlformats.org/package/2006/relationships"><Relationship Id="rId1" Type="http://schemas.openxmlformats.org/officeDocument/2006/relationships/hyperlink" Target="https://fr.libreoffice.org/download/telecharger-libreoffice/" TargetMode="External"/><Relationship Id="rId2" Type="http://schemas.openxmlformats.org/officeDocument/2006/relationships/hyperlink" Target="mailto:vie-scolaire.0350030t@ac-rennes.fr" TargetMode="External"/><Relationship Id="rId3"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lyceepmf.fr/index.php?id_menu=102&amp;id_article=200" TargetMode="External"/><Relationship Id="rId3" Type="http://schemas.openxmlformats.org/officeDocument/2006/relationships/hyperlink" Target="http://lyceepmf.fr/index.php?id_menu=93" TargetMode="External"/><Relationship Id="rId4" Type="http://schemas.openxmlformats.org/officeDocument/2006/relationships/drawing" Target="../drawings/drawing2.xml"/><Relationship Id="rId5"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hyperlink" Target="https://www.bretagne.bzh/actions/formation/accompagnement-lycees/dans-mon-lycee/" TargetMode="External"/><Relationship Id="rId2" Type="http://schemas.openxmlformats.org/officeDocument/2006/relationships/hyperlink" Target="https://lyceepmf.fr/index.php?id_menu=102&amp;id_article=200" TargetMode="External"/><Relationship Id="rId3"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lyceepmf.fr/ADI/files/bibliotheque/Infirmerie/note%20information%20parents%20iode%202022.pdf" TargetMode="External"/><Relationship Id="rId3" Type="http://schemas.openxmlformats.org/officeDocument/2006/relationships/hyperlink" Target="https://lyceepmf.fr/ADI/files/bibliotheque/Infirmerie/note%20information%20parents%20iode%202022.pdf" TargetMode="External"/><Relationship Id="rId4" Type="http://schemas.openxmlformats.org/officeDocument/2006/relationships/hyperlink" Target="https://lyceepmf.fr/ADI/files/bibliotheque/Infirmerie/note%20information%20parents%20iode%202022.pdf" TargetMode="External"/><Relationship Id="rId5" Type="http://schemas.openxmlformats.org/officeDocument/2006/relationships/drawing" Target="../drawings/drawing6.xml"/><Relationship Id="rId6"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hyperlink" Target="https://www.lyceepmf.fr/ADI/files/bibliotheque/Formations/Fournitures/EPI_TOUTES_FILIERES_R2022.pdf" TargetMode="External"/><Relationship Id="rId2" Type="http://schemas.openxmlformats.org/officeDocument/2006/relationships/hyperlink" Target="https://lyceepmf.fr/ADI/files/bibliotheque/Formations/Fournitures/2022/BONS_DE_COMMANDE_EPI_2022.pdf" TargetMode="External"/><Relationship Id="rId3"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L104829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6" activeCellId="0" sqref="A6"/>
    </sheetView>
  </sheetViews>
  <sheetFormatPr defaultColWidth="10.4921875" defaultRowHeight="15.8" zeroHeight="false" outlineLevelRow="0" outlineLevelCol="0"/>
  <cols>
    <col collapsed="false" customWidth="true" hidden="false" outlineLevel="0" max="2" min="1" style="1" width="10.26"/>
    <col collapsed="false" customWidth="true" hidden="false" outlineLevel="0" max="3" min="3" style="1" width="4.99"/>
    <col collapsed="false" customWidth="true" hidden="false" outlineLevel="0" max="4" min="4" style="1" width="13.09"/>
    <col collapsed="false" customWidth="true" hidden="false" outlineLevel="0" max="5" min="5" style="1" width="9.5"/>
    <col collapsed="false" customWidth="true" hidden="false" outlineLevel="0" max="6" min="6" style="2" width="2.75"/>
    <col collapsed="false" customWidth="true" hidden="false" outlineLevel="0" max="7" min="7" style="1" width="10.26"/>
    <col collapsed="false" customWidth="true" hidden="false" outlineLevel="0" max="8" min="8" style="1" width="12.96"/>
    <col collapsed="false" customWidth="true" hidden="false" outlineLevel="0" max="9" min="9" style="1" width="6.73"/>
    <col collapsed="false" customWidth="true" hidden="false" outlineLevel="0" max="10" min="10" style="1" width="2.8"/>
    <col collapsed="false" customWidth="true" hidden="false" outlineLevel="0" max="11" min="11" style="1" width="5.98"/>
    <col collapsed="false" customWidth="true" hidden="false" outlineLevel="0" max="12" min="12" style="1" width="6.46"/>
    <col collapsed="false" customWidth="false" hidden="false" outlineLevel="0" max="64" min="13" style="1" width="10.5"/>
  </cols>
  <sheetData>
    <row r="1" customFormat="false" ht="22.7" hidden="false" customHeight="true" outlineLevel="0" collapsed="false">
      <c r="C1" s="3"/>
      <c r="K1" s="4" t="s">
        <v>0</v>
      </c>
      <c r="L1" s="0"/>
    </row>
    <row r="2" customFormat="false" ht="39.75" hidden="false" customHeight="true" outlineLevel="0" collapsed="false">
      <c r="B2" s="5" t="s">
        <v>1</v>
      </c>
      <c r="C2" s="5"/>
      <c r="D2" s="5"/>
      <c r="E2" s="5"/>
      <c r="F2" s="5"/>
      <c r="G2" s="5"/>
      <c r="H2" s="5"/>
      <c r="I2" s="5"/>
    </row>
    <row r="3" customFormat="false" ht="39.75" hidden="false" customHeight="true" outlineLevel="0" collapsed="false">
      <c r="C3" s="6" t="s">
        <v>2</v>
      </c>
      <c r="D3" s="6"/>
      <c r="E3" s="6" t="n">
        <f aca="false">Inscription!$E$3</f>
        <v>2022</v>
      </c>
      <c r="F3" s="6"/>
      <c r="G3" s="7" t="n">
        <f aca="false">(E3+1)</f>
        <v>2023</v>
      </c>
      <c r="H3" s="7"/>
    </row>
    <row r="4" customFormat="false" ht="9.7" hidden="false" customHeight="true" outlineLevel="0" collapsed="false">
      <c r="A4" s="8"/>
      <c r="B4" s="8"/>
      <c r="C4" s="8"/>
      <c r="D4" s="8"/>
      <c r="E4" s="8"/>
      <c r="F4" s="9"/>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22.7" hidden="false" customHeight="true" outlineLevel="0" collapsed="false">
      <c r="A5" s="10" t="s">
        <v>3</v>
      </c>
      <c r="B5" s="10"/>
      <c r="C5" s="10"/>
      <c r="D5" s="10"/>
      <c r="E5" s="10"/>
      <c r="F5" s="10"/>
      <c r="G5" s="10"/>
      <c r="H5" s="10"/>
      <c r="I5" s="10"/>
      <c r="J5" s="10"/>
      <c r="K5" s="10"/>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customFormat="false" ht="22.7" hidden="false" customHeight="true" outlineLevel="0" collapsed="false">
      <c r="A6" s="11" t="s">
        <v>4</v>
      </c>
      <c r="B6" s="11"/>
      <c r="C6" s="11"/>
      <c r="D6" s="11"/>
      <c r="E6" s="11"/>
      <c r="F6" s="11"/>
      <c r="G6" s="11"/>
      <c r="H6" s="11"/>
      <c r="I6" s="11"/>
      <c r="J6" s="11"/>
      <c r="K6" s="11"/>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customFormat="false" ht="32.3" hidden="false" customHeight="true" outlineLevel="0" collapsed="false">
      <c r="A7" s="12" t="s">
        <v>5</v>
      </c>
      <c r="B7" s="12"/>
      <c r="C7" s="12"/>
      <c r="D7" s="12"/>
      <c r="E7" s="12"/>
      <c r="F7" s="12"/>
      <c r="G7" s="12"/>
      <c r="H7" s="12"/>
      <c r="I7" s="12"/>
      <c r="J7" s="12"/>
      <c r="K7" s="12"/>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customFormat="false" ht="12.4" hidden="false" customHeight="true" outlineLevel="0" collapsed="false">
      <c r="A8" s="13"/>
      <c r="B8" s="9"/>
      <c r="C8" s="9"/>
      <c r="D8" s="9"/>
      <c r="E8" s="9"/>
      <c r="F8" s="9"/>
      <c r="G8" s="9"/>
      <c r="H8" s="9"/>
      <c r="I8" s="9"/>
      <c r="J8" s="9"/>
      <c r="K8" s="9"/>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customFormat="false" ht="22.7" hidden="false" customHeight="true" outlineLevel="0" collapsed="false">
      <c r="A9" s="11" t="s">
        <v>6</v>
      </c>
      <c r="B9" s="11"/>
      <c r="C9" s="11"/>
      <c r="D9" s="11"/>
      <c r="E9" s="11"/>
      <c r="F9" s="11"/>
      <c r="G9" s="11"/>
      <c r="H9" s="11"/>
      <c r="I9" s="11"/>
      <c r="J9" s="11"/>
      <c r="K9" s="11"/>
    </row>
    <row r="11" customFormat="false" ht="28.35" hidden="false" customHeight="true" outlineLevel="0" collapsed="false">
      <c r="A11" s="14" t="s">
        <v>7</v>
      </c>
      <c r="B11" s="15" t="s">
        <v>8</v>
      </c>
      <c r="C11" s="15"/>
      <c r="D11" s="15"/>
      <c r="E11" s="15"/>
      <c r="F11" s="15"/>
      <c r="G11" s="15"/>
      <c r="H11" s="15"/>
      <c r="I11" s="15"/>
      <c r="J11" s="15"/>
      <c r="K11" s="15"/>
    </row>
    <row r="12" customFormat="false" ht="15.8" hidden="false" customHeight="false" outlineLevel="0" collapsed="false">
      <c r="B12" s="16" t="s">
        <v>9</v>
      </c>
      <c r="C12" s="16"/>
      <c r="D12" s="16"/>
      <c r="E12" s="16"/>
      <c r="F12" s="16"/>
      <c r="G12" s="16"/>
      <c r="H12" s="16"/>
      <c r="I12" s="16"/>
      <c r="J12" s="16"/>
      <c r="K12" s="16"/>
    </row>
    <row r="13" customFormat="false" ht="15.8" hidden="false" customHeight="false" outlineLevel="0" collapsed="false">
      <c r="B13" s="2"/>
    </row>
    <row r="14" customFormat="false" ht="56.65" hidden="false" customHeight="true" outlineLevel="0" collapsed="false">
      <c r="A14" s="14" t="s">
        <v>10</v>
      </c>
      <c r="B14" s="17" t="s">
        <v>11</v>
      </c>
      <c r="C14" s="17"/>
      <c r="D14" s="17"/>
      <c r="E14" s="17"/>
      <c r="F14" s="17"/>
      <c r="G14" s="17"/>
      <c r="H14" s="17"/>
      <c r="I14" s="18"/>
      <c r="J14" s="18"/>
      <c r="K14" s="18"/>
    </row>
    <row r="15" customFormat="false" ht="56.65" hidden="false" customHeight="true" outlineLevel="0" collapsed="false">
      <c r="A15" s="14"/>
      <c r="B15" s="19" t="s">
        <v>12</v>
      </c>
      <c r="C15" s="19"/>
      <c r="D15" s="19"/>
      <c r="E15" s="19"/>
      <c r="F15" s="19"/>
      <c r="G15" s="19"/>
      <c r="H15" s="19"/>
      <c r="I15" s="18"/>
      <c r="J15" s="18"/>
      <c r="K15" s="18"/>
    </row>
    <row r="16" customFormat="false" ht="43.8" hidden="false" customHeight="true" outlineLevel="0" collapsed="false">
      <c r="A16" s="14"/>
      <c r="B16" s="20" t="s">
        <v>13</v>
      </c>
      <c r="C16" s="20"/>
      <c r="D16" s="20"/>
      <c r="E16" s="20"/>
      <c r="F16" s="20"/>
      <c r="G16" s="20"/>
      <c r="H16" s="20"/>
      <c r="I16" s="20"/>
      <c r="J16" s="20"/>
      <c r="K16" s="21"/>
      <c r="L16" s="21"/>
    </row>
    <row r="17" customFormat="false" ht="32.6" hidden="false" customHeight="true" outlineLevel="0" collapsed="false">
      <c r="A17" s="14" t="s">
        <v>14</v>
      </c>
      <c r="B17" s="22" t="s">
        <v>15</v>
      </c>
      <c r="C17" s="22"/>
      <c r="D17" s="22"/>
      <c r="E17" s="22"/>
      <c r="F17" s="22"/>
      <c r="G17" s="22"/>
      <c r="H17" s="22"/>
      <c r="I17" s="22"/>
      <c r="J17" s="22"/>
      <c r="K17" s="22"/>
    </row>
    <row r="18" customFormat="false" ht="20.5" hidden="false" customHeight="true" outlineLevel="0" collapsed="false">
      <c r="A18" s="0"/>
      <c r="B18" s="23" t="s">
        <v>16</v>
      </c>
      <c r="C18" s="23"/>
      <c r="D18" s="23"/>
      <c r="E18" s="23"/>
      <c r="F18" s="23"/>
      <c r="G18" s="23"/>
      <c r="H18" s="23"/>
      <c r="I18" s="23"/>
      <c r="J18" s="23"/>
      <c r="K18" s="23"/>
    </row>
    <row r="19" customFormat="false" ht="27.05" hidden="false" customHeight="true" outlineLevel="0" collapsed="false">
      <c r="B19" s="24" t="s">
        <v>17</v>
      </c>
      <c r="C19" s="24"/>
      <c r="D19" s="24"/>
      <c r="E19" s="24"/>
      <c r="F19" s="24"/>
      <c r="G19" s="24"/>
      <c r="H19" s="24"/>
      <c r="I19" s="24"/>
      <c r="J19" s="24"/>
      <c r="K19" s="17"/>
    </row>
    <row r="20" customFormat="false" ht="35.4" hidden="false" customHeight="true" outlineLevel="0" collapsed="false">
      <c r="B20" s="22" t="s">
        <v>18</v>
      </c>
      <c r="C20" s="22"/>
      <c r="D20" s="22"/>
      <c r="E20" s="22"/>
      <c r="F20" s="22"/>
      <c r="G20" s="22"/>
      <c r="H20" s="22"/>
      <c r="I20" s="22"/>
      <c r="J20" s="22"/>
    </row>
    <row r="21" customFormat="false" ht="50.35" hidden="false" customHeight="true" outlineLevel="0" collapsed="false">
      <c r="B21" s="17" t="s">
        <v>19</v>
      </c>
      <c r="C21" s="17"/>
      <c r="D21" s="17"/>
      <c r="E21" s="17"/>
      <c r="F21" s="17"/>
      <c r="G21" s="17"/>
      <c r="H21" s="17"/>
      <c r="I21" s="17"/>
      <c r="J21" s="17"/>
    </row>
    <row r="22" customFormat="false" ht="15.8" hidden="false" customHeight="true" outlineLevel="0" collapsed="false">
      <c r="B22" s="22" t="s">
        <v>20</v>
      </c>
      <c r="C22" s="22"/>
      <c r="D22" s="22"/>
      <c r="E22" s="22"/>
      <c r="F22" s="22"/>
      <c r="G22" s="22"/>
      <c r="H22" s="22"/>
      <c r="I22" s="22"/>
      <c r="J22" s="22"/>
    </row>
    <row r="23" customFormat="false" ht="8.2" hidden="false" customHeight="true" outlineLevel="0" collapsed="false"/>
    <row r="24" customFormat="false" ht="17" hidden="false" customHeight="false" outlineLevel="0" collapsed="false">
      <c r="D24" s="1" t="s">
        <v>21</v>
      </c>
      <c r="F24" s="25" t="s">
        <v>22</v>
      </c>
    </row>
    <row r="25" customFormat="false" ht="5.1" hidden="false" customHeight="true" outlineLevel="0" collapsed="false"/>
    <row r="26" customFormat="false" ht="17" hidden="false" customHeight="false" outlineLevel="0" collapsed="false">
      <c r="A26" s="0"/>
      <c r="B26" s="0"/>
      <c r="D26" s="1" t="s">
        <v>23</v>
      </c>
      <c r="F26" s="25" t="s">
        <v>22</v>
      </c>
    </row>
    <row r="27" customFormat="false" ht="5.1" hidden="false" customHeight="true" outlineLevel="0" collapsed="false">
      <c r="D27" s="0"/>
    </row>
    <row r="28" customFormat="false" ht="17" hidden="false" customHeight="false" outlineLevel="0" collapsed="false">
      <c r="D28" s="1" t="s">
        <v>24</v>
      </c>
      <c r="F28" s="25" t="s">
        <v>22</v>
      </c>
      <c r="J28" s="0"/>
      <c r="K28" s="0"/>
    </row>
    <row r="29" customFormat="false" ht="5.1" hidden="false" customHeight="true" outlineLevel="0" collapsed="false"/>
    <row r="30" customFormat="false" ht="17" hidden="false" customHeight="false" outlineLevel="0" collapsed="false">
      <c r="D30" s="1" t="s">
        <v>25</v>
      </c>
      <c r="F30" s="25" t="s">
        <v>22</v>
      </c>
      <c r="J30" s="0"/>
      <c r="K30" s="0"/>
    </row>
    <row r="31" customFormat="false" ht="5.1" hidden="false" customHeight="true" outlineLevel="0" collapsed="false"/>
    <row r="32" customFormat="false" ht="17" hidden="false" customHeight="false" outlineLevel="0" collapsed="false">
      <c r="B32" s="0"/>
      <c r="C32" s="0"/>
      <c r="D32" s="1" t="s">
        <v>26</v>
      </c>
      <c r="F32" s="25" t="s">
        <v>22</v>
      </c>
    </row>
    <row r="33" customFormat="false" ht="5.1" hidden="false" customHeight="true" outlineLevel="0" collapsed="false"/>
    <row r="34" customFormat="false" ht="15.8" hidden="false" customHeight="true" outlineLevel="0" collapsed="false">
      <c r="A34" s="0"/>
    </row>
    <row r="35" customFormat="false" ht="15.8" hidden="false" customHeight="true" outlineLevel="0" collapsed="false">
      <c r="A35" s="14" t="s">
        <v>27</v>
      </c>
      <c r="B35" s="22" t="s">
        <v>28</v>
      </c>
      <c r="C35" s="22"/>
      <c r="D35" s="22"/>
      <c r="E35" s="22"/>
      <c r="F35" s="22"/>
      <c r="G35" s="22"/>
      <c r="H35" s="22"/>
      <c r="I35" s="22"/>
      <c r="J35" s="22"/>
      <c r="K35" s="22"/>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customFormat="false" ht="7.45" hidden="false" customHeight="true" outlineLevel="0" collapsed="false">
      <c r="A36" s="0"/>
      <c r="B36" s="26"/>
      <c r="C36" s="26"/>
      <c r="D36" s="27"/>
      <c r="E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row>
    <row r="37" customFormat="false" ht="18.65" hidden="false" customHeight="true" outlineLevel="0" collapsed="false">
      <c r="A37" s="26"/>
      <c r="B37" s="23" t="s">
        <v>29</v>
      </c>
      <c r="C37" s="23"/>
      <c r="D37" s="23"/>
      <c r="E37" s="23"/>
      <c r="F37" s="23"/>
      <c r="G37" s="23"/>
      <c r="H37" s="23"/>
      <c r="I37" s="23"/>
      <c r="J37" s="25" t="s">
        <v>22</v>
      </c>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customFormat="false" ht="10.4" hidden="false" customHeight="true" outlineLevel="0" collapsed="false">
      <c r="A38" s="26"/>
      <c r="B38" s="26"/>
      <c r="C38" s="26"/>
      <c r="D38" s="0"/>
      <c r="E38" s="26"/>
      <c r="G38" s="26"/>
      <c r="H38" s="26"/>
      <c r="I38" s="26"/>
      <c r="J38" s="2"/>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customFormat="false" ht="16.4" hidden="false" customHeight="true" outlineLevel="0" collapsed="false">
      <c r="A39" s="26"/>
      <c r="B39" s="15" t="s">
        <v>30</v>
      </c>
      <c r="C39" s="15"/>
      <c r="D39" s="15"/>
      <c r="E39" s="15"/>
      <c r="F39" s="15"/>
      <c r="G39" s="15"/>
      <c r="H39" s="15"/>
      <c r="I39" s="15"/>
      <c r="J39" s="25" t="s">
        <v>22</v>
      </c>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row>
    <row r="40" customFormat="false" ht="16.4" hidden="false" customHeight="true" outlineLevel="0" collapsed="false">
      <c r="A40" s="26"/>
      <c r="B40" s="15"/>
      <c r="C40" s="15"/>
      <c r="D40" s="15"/>
      <c r="E40" s="15"/>
      <c r="F40" s="15"/>
      <c r="G40" s="15"/>
      <c r="H40" s="15"/>
      <c r="I40" s="15"/>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row>
    <row r="41" customFormat="false" ht="10.4" hidden="false" customHeight="true" outlineLevel="0" collapsed="false">
      <c r="A41" s="26"/>
      <c r="B41" s="26"/>
      <c r="C41" s="26"/>
      <c r="D41" s="0"/>
      <c r="E41" s="26"/>
      <c r="G41" s="26"/>
      <c r="H41" s="26"/>
      <c r="I41" s="26"/>
      <c r="J41" s="2"/>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row>
    <row r="42" customFormat="false" ht="17.9" hidden="false" customHeight="true" outlineLevel="0" collapsed="false">
      <c r="A42" s="26"/>
      <c r="B42" s="15" t="s">
        <v>31</v>
      </c>
      <c r="C42" s="15"/>
      <c r="D42" s="15"/>
      <c r="E42" s="15"/>
      <c r="F42" s="15"/>
      <c r="G42" s="15"/>
      <c r="H42" s="15"/>
      <c r="I42" s="15"/>
      <c r="J42" s="25" t="s">
        <v>22</v>
      </c>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row>
    <row r="43" customFormat="false" ht="16.4" hidden="false" customHeight="true" outlineLevel="0" collapsed="false">
      <c r="A43" s="26"/>
      <c r="B43" s="23"/>
      <c r="C43" s="23"/>
      <c r="D43" s="23"/>
      <c r="E43" s="23"/>
      <c r="F43" s="23"/>
      <c r="G43" s="23"/>
      <c r="H43" s="23"/>
      <c r="I43" s="23"/>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row>
    <row r="45" customFormat="false" ht="22.7" hidden="false" customHeight="true" outlineLevel="0" collapsed="false">
      <c r="A45" s="11" t="s">
        <v>32</v>
      </c>
      <c r="B45" s="11"/>
      <c r="C45" s="11"/>
      <c r="D45" s="11"/>
      <c r="E45" s="11"/>
      <c r="F45" s="11"/>
      <c r="G45" s="11"/>
      <c r="H45" s="11"/>
      <c r="I45" s="11"/>
      <c r="J45" s="11"/>
      <c r="K45" s="11"/>
    </row>
    <row r="46" customFormat="false" ht="8.95" hidden="false" customHeight="true" outlineLevel="0" collapsed="false"/>
    <row r="47" customFormat="false" ht="45.5" hidden="false" customHeight="true" outlineLevel="0" collapsed="false">
      <c r="A47" s="14"/>
      <c r="B47" s="28" t="s">
        <v>33</v>
      </c>
      <c r="C47" s="28"/>
      <c r="D47" s="28"/>
      <c r="E47" s="28"/>
      <c r="F47" s="28"/>
      <c r="G47" s="28"/>
      <c r="H47" s="28"/>
      <c r="I47" s="28"/>
      <c r="J47" s="28"/>
      <c r="K47" s="28"/>
    </row>
    <row r="61" customFormat="false" ht="15.8" hidden="false" customHeight="false" outlineLevel="0" collapsed="false">
      <c r="E61" s="29" t="s">
        <v>34</v>
      </c>
    </row>
    <row r="1048294" customFormat="false" ht="12.75" hidden="false" customHeight="true" outlineLevel="0" collapsed="false"/>
    <row r="1048295" customFormat="false" ht="12.75" hidden="false" customHeight="true" outlineLevel="0" collapsed="false"/>
    <row r="1048296" customFormat="false" ht="12.75" hidden="false" customHeight="true" outlineLevel="0" collapsed="false"/>
    <row r="1048297" customFormat="false" ht="12.75" hidden="false" customHeight="true" outlineLevel="0" collapsed="false"/>
    <row r="1048298" customFormat="false" ht="12.75" hidden="false" customHeight="true" outlineLevel="0" collapsed="false"/>
    <row r="1048299" customFormat="false" ht="12.75" hidden="false" customHeight="true" outlineLevel="0" collapsed="false"/>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sheetData>
  <mergeCells count="26">
    <mergeCell ref="B2:I2"/>
    <mergeCell ref="C3:D3"/>
    <mergeCell ref="E3:F3"/>
    <mergeCell ref="G3:H3"/>
    <mergeCell ref="A5:K5"/>
    <mergeCell ref="A6:K6"/>
    <mergeCell ref="A7:K7"/>
    <mergeCell ref="A9:K9"/>
    <mergeCell ref="B11:K11"/>
    <mergeCell ref="B12:K12"/>
    <mergeCell ref="B14:H14"/>
    <mergeCell ref="I14:K15"/>
    <mergeCell ref="B15:H15"/>
    <mergeCell ref="B16:J16"/>
    <mergeCell ref="B17:K17"/>
    <mergeCell ref="B18:K18"/>
    <mergeCell ref="B19:J19"/>
    <mergeCell ref="B20:J20"/>
    <mergeCell ref="B21:J21"/>
    <mergeCell ref="B22:J22"/>
    <mergeCell ref="B35:J35"/>
    <mergeCell ref="B37:I37"/>
    <mergeCell ref="B39:I40"/>
    <mergeCell ref="B42:I42"/>
    <mergeCell ref="A45:K45"/>
    <mergeCell ref="B47:K47"/>
  </mergeCells>
  <dataValidations count="2">
    <dataValidation allowBlank="true" operator="equal" showDropDown="false" showErrorMessage="true" showInputMessage="false" sqref="F24" type="list">
      <formula1>"_,X"</formula1>
      <formula2>0</formula2>
    </dataValidation>
    <dataValidation allowBlank="true" operator="equal" showDropDown="false" showErrorMessage="true" showInputMessage="false" sqref="F26 F28 F30 F32 J37 J39 J42" type="list">
      <formula1>"_,X"</formula1>
      <formula2>0</formula2>
    </dataValidation>
  </dataValidations>
  <hyperlinks>
    <hyperlink ref="A5" r:id="rId1" display=" LibreOffice (gratuit)"/>
    <hyperlink ref="B20" r:id="rId2" display="vie-scolaire.0350030t@ac-rennes.fr"/>
  </hyperlinks>
  <printOptions headings="false" gridLines="false" gridLinesSet="true" horizontalCentered="true" verticalCentered="false"/>
  <pageMargins left="0.39375" right="0.39375" top="0.39375" bottom="0.603472222222222" header="0.511805555555555" footer="0.3937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3"/>
</worksheet>
</file>

<file path=xl/worksheets/sheet10.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10.4921875" defaultRowHeight="15.8" zeroHeight="false" outlineLevelRow="0" outlineLevelCol="0"/>
  <cols>
    <col collapsed="false" customWidth="true" hidden="false" outlineLevel="0" max="4" min="1" style="1" width="10.26"/>
    <col collapsed="false" customWidth="true" hidden="false" outlineLevel="0" max="5" min="5" style="1" width="9.5"/>
    <col collapsed="false" customWidth="true" hidden="false" outlineLevel="0" max="6" min="6" style="1" width="11.25"/>
    <col collapsed="false" customWidth="true" hidden="false" outlineLevel="0" max="10" min="7" style="1" width="10.26"/>
    <col collapsed="false" customWidth="false" hidden="false" outlineLevel="0" max="64" min="11" style="1" width="10.5"/>
  </cols>
  <sheetData>
    <row r="1" customFormat="false" ht="22.7" hidden="false" customHeight="true" outlineLevel="0" collapsed="false">
      <c r="C1" s="3"/>
    </row>
    <row r="2" customFormat="false" ht="39.75" hidden="false" customHeight="true" outlineLevel="0" collapsed="false">
      <c r="C2" s="417" t="s">
        <v>320</v>
      </c>
      <c r="D2" s="417"/>
      <c r="E2" s="417"/>
      <c r="F2" s="417"/>
      <c r="G2" s="417"/>
      <c r="H2" s="417"/>
      <c r="I2" s="417"/>
    </row>
    <row r="3" customFormat="false" ht="39.75" hidden="false" customHeight="true" outlineLevel="0" collapsed="false">
      <c r="D3" s="6" t="s">
        <v>36</v>
      </c>
      <c r="E3" s="6"/>
      <c r="F3" s="163" t="n">
        <f aca="false">Inscription!$E$3</f>
        <v>2022</v>
      </c>
      <c r="G3" s="7" t="n">
        <f aca="false">(F3+1)</f>
        <v>2023</v>
      </c>
      <c r="H3" s="7"/>
    </row>
    <row r="4" customFormat="false" ht="22.7" hidden="false" customHeight="true" outlineLevel="0" collapsed="false">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6" customFormat="false" ht="22.7" hidden="false" customHeight="true" outlineLevel="0" collapsed="false">
      <c r="A6" s="11" t="s">
        <v>321</v>
      </c>
      <c r="B6" s="11"/>
      <c r="C6" s="11"/>
      <c r="D6" s="11"/>
      <c r="E6" s="11"/>
      <c r="F6" s="11"/>
      <c r="G6" s="11"/>
      <c r="H6" s="11"/>
      <c r="I6" s="11"/>
      <c r="J6" s="11"/>
    </row>
    <row r="7" customFormat="false" ht="8.45" hidden="false" customHeight="true" outlineLevel="0" collapsed="false"/>
    <row r="8" customFormat="false" ht="97.75" hidden="false" customHeight="true" outlineLevel="0" collapsed="false">
      <c r="A8" s="383" t="s">
        <v>322</v>
      </c>
      <c r="B8" s="383"/>
      <c r="C8" s="383"/>
      <c r="D8" s="383"/>
      <c r="E8" s="383"/>
      <c r="F8" s="383"/>
      <c r="G8" s="383"/>
      <c r="H8" s="383"/>
      <c r="I8" s="383"/>
      <c r="J8" s="383"/>
    </row>
    <row r="9" customFormat="false" ht="11.15" hidden="false" customHeight="true" outlineLevel="0" collapsed="false"/>
    <row r="10" customFormat="false" ht="22.7" hidden="false" customHeight="true" outlineLevel="0" collapsed="false">
      <c r="A10" s="418" t="s">
        <v>323</v>
      </c>
      <c r="B10" s="418"/>
      <c r="C10" s="418"/>
      <c r="D10" s="418"/>
      <c r="E10" s="418"/>
      <c r="F10" s="418"/>
      <c r="G10" s="418"/>
      <c r="H10" s="418"/>
      <c r="I10" s="418"/>
      <c r="J10" s="418"/>
    </row>
    <row r="11" customFormat="false" ht="8.45" hidden="false" customHeight="true" outlineLevel="0" collapsed="false"/>
    <row r="12" customFormat="false" ht="33" hidden="false" customHeight="true" outlineLevel="0" collapsed="false">
      <c r="A12" s="28" t="s">
        <v>324</v>
      </c>
      <c r="B12" s="28"/>
      <c r="C12" s="28"/>
      <c r="D12" s="28"/>
      <c r="E12" s="28"/>
      <c r="F12" s="28"/>
      <c r="G12" s="28"/>
      <c r="H12" s="28"/>
      <c r="I12" s="28"/>
      <c r="J12" s="28"/>
    </row>
    <row r="13" customFormat="false" ht="22.7" hidden="false" customHeight="true" outlineLevel="0" collapsed="false">
      <c r="B13" s="419"/>
      <c r="C13" s="420" t="s">
        <v>325</v>
      </c>
      <c r="D13" s="420"/>
      <c r="E13" s="420"/>
      <c r="F13" s="420"/>
      <c r="G13" s="420"/>
      <c r="H13" s="420"/>
      <c r="I13" s="420"/>
      <c r="J13" s="420"/>
    </row>
    <row r="14" customFormat="false" ht="22.7" hidden="false" customHeight="true" outlineLevel="0" collapsed="false">
      <c r="B14" s="419"/>
      <c r="C14" s="420" t="s">
        <v>326</v>
      </c>
      <c r="D14" s="420"/>
      <c r="E14" s="420"/>
      <c r="F14" s="420"/>
      <c r="G14" s="420"/>
      <c r="H14" s="420"/>
      <c r="I14" s="420"/>
      <c r="J14" s="420"/>
    </row>
    <row r="15" customFormat="false" ht="22.7" hidden="false" customHeight="true" outlineLevel="0" collapsed="false">
      <c r="B15" s="419"/>
      <c r="C15" s="420" t="s">
        <v>327</v>
      </c>
      <c r="D15" s="420"/>
      <c r="E15" s="420"/>
      <c r="F15" s="420"/>
      <c r="G15" s="420"/>
      <c r="H15" s="420"/>
      <c r="I15" s="420"/>
      <c r="J15" s="420"/>
    </row>
    <row r="16" customFormat="false" ht="8.45" hidden="false" customHeight="true" outlineLevel="0" collapsed="false">
      <c r="A16" s="421"/>
      <c r="B16" s="419"/>
      <c r="C16" s="419"/>
      <c r="D16" s="419"/>
      <c r="E16" s="419"/>
      <c r="F16" s="419"/>
      <c r="G16" s="419"/>
      <c r="H16" s="419"/>
      <c r="I16" s="419"/>
      <c r="J16" s="419"/>
    </row>
    <row r="17" customFormat="false" ht="22.7" hidden="false" customHeight="true" outlineLevel="0" collapsed="false">
      <c r="A17" s="422" t="s">
        <v>328</v>
      </c>
      <c r="B17" s="422"/>
      <c r="C17" s="422"/>
      <c r="D17" s="422"/>
      <c r="E17" s="422"/>
      <c r="F17" s="422"/>
      <c r="G17" s="422"/>
      <c r="H17" s="422"/>
      <c r="I17" s="422"/>
      <c r="J17" s="422"/>
    </row>
    <row r="18" customFormat="false" ht="8.45" hidden="false" customHeight="true" outlineLevel="0" collapsed="false">
      <c r="A18" s="15"/>
      <c r="B18" s="419"/>
      <c r="C18" s="419"/>
      <c r="D18" s="419"/>
      <c r="E18" s="419"/>
      <c r="F18" s="419"/>
      <c r="G18" s="419"/>
      <c r="H18" s="419"/>
      <c r="I18" s="419"/>
      <c r="J18" s="419"/>
    </row>
    <row r="19" customFormat="false" ht="22.7" hidden="false" customHeight="true" outlineLevel="0" collapsed="false">
      <c r="A19" s="423" t="s">
        <v>329</v>
      </c>
      <c r="B19" s="423"/>
      <c r="C19" s="423"/>
      <c r="D19" s="423"/>
      <c r="E19" s="423"/>
      <c r="F19" s="423"/>
      <c r="G19" s="423"/>
      <c r="H19" s="423"/>
      <c r="I19" s="423"/>
      <c r="J19" s="423"/>
    </row>
    <row r="20" customFormat="false" ht="22.7" hidden="false" customHeight="true" outlineLevel="0" collapsed="false">
      <c r="B20" s="419"/>
      <c r="C20" s="420" t="s">
        <v>330</v>
      </c>
      <c r="D20" s="420"/>
      <c r="E20" s="420"/>
      <c r="F20" s="420"/>
      <c r="G20" s="420"/>
      <c r="H20" s="420"/>
      <c r="I20" s="420"/>
      <c r="J20" s="420"/>
    </row>
    <row r="21" customFormat="false" ht="22.7" hidden="false" customHeight="true" outlineLevel="0" collapsed="false">
      <c r="B21" s="419"/>
      <c r="C21" s="420" t="s">
        <v>331</v>
      </c>
      <c r="D21" s="420"/>
      <c r="E21" s="420"/>
      <c r="F21" s="420"/>
      <c r="G21" s="420"/>
      <c r="H21" s="420"/>
      <c r="I21" s="420"/>
      <c r="J21" s="420"/>
    </row>
    <row r="22" customFormat="false" ht="22.7" hidden="false" customHeight="true" outlineLevel="0" collapsed="false">
      <c r="B22" s="419"/>
      <c r="C22" s="420" t="s">
        <v>332</v>
      </c>
      <c r="D22" s="420"/>
      <c r="E22" s="420"/>
      <c r="F22" s="420"/>
      <c r="G22" s="420"/>
      <c r="H22" s="420"/>
      <c r="I22" s="420"/>
      <c r="J22" s="420"/>
    </row>
    <row r="23" customFormat="false" ht="8.45" hidden="false" customHeight="true" outlineLevel="0" collapsed="false">
      <c r="A23" s="421"/>
      <c r="B23" s="424"/>
      <c r="C23" s="419"/>
      <c r="D23" s="419"/>
      <c r="E23" s="419"/>
      <c r="F23" s="419"/>
      <c r="G23" s="419"/>
      <c r="H23" s="419"/>
      <c r="I23" s="419"/>
      <c r="J23" s="419"/>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row>
    <row r="24" customFormat="false" ht="39" hidden="false" customHeight="true" outlineLevel="0" collapsed="false">
      <c r="A24" s="28" t="s">
        <v>333</v>
      </c>
      <c r="B24" s="28"/>
      <c r="C24" s="28"/>
      <c r="D24" s="28"/>
      <c r="E24" s="28"/>
      <c r="F24" s="28"/>
      <c r="G24" s="28"/>
      <c r="H24" s="28"/>
      <c r="I24" s="28"/>
      <c r="J24" s="28"/>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customFormat="false" ht="8.45" hidden="false" customHeight="true" outlineLevel="0" collapsed="false">
      <c r="A25" s="419"/>
      <c r="B25" s="419"/>
      <c r="C25" s="419"/>
      <c r="D25" s="419"/>
      <c r="E25" s="419"/>
      <c r="F25" s="419"/>
      <c r="G25" s="419"/>
      <c r="H25" s="419"/>
      <c r="I25" s="419"/>
      <c r="J25" s="419"/>
    </row>
    <row r="26" customFormat="false" ht="22.7" hidden="false" customHeight="true" outlineLevel="0" collapsed="false">
      <c r="A26" s="419"/>
      <c r="B26" s="425" t="s">
        <v>334</v>
      </c>
      <c r="C26" s="425"/>
      <c r="D26" s="425"/>
      <c r="E26" s="425"/>
      <c r="F26" s="425"/>
      <c r="G26" s="425"/>
      <c r="H26" s="425"/>
      <c r="I26" s="425"/>
      <c r="J26" s="425"/>
    </row>
    <row r="28" customFormat="false" ht="22.7" hidden="false" customHeight="true" outlineLevel="0" collapsed="false">
      <c r="A28" s="382" t="s">
        <v>110</v>
      </c>
      <c r="B28" s="382"/>
      <c r="C28" s="382"/>
      <c r="D28" s="382"/>
      <c r="E28" s="382"/>
      <c r="F28" s="382"/>
      <c r="G28" s="382"/>
      <c r="H28" s="382"/>
      <c r="I28" s="382"/>
      <c r="J28" s="382"/>
    </row>
    <row r="29" customFormat="false" ht="21" hidden="false" customHeight="true" outlineLevel="0" collapsed="false">
      <c r="A29" s="426" t="s">
        <v>335</v>
      </c>
      <c r="B29" s="426"/>
      <c r="C29" s="426"/>
      <c r="D29" s="426"/>
      <c r="E29" s="426"/>
      <c r="F29" s="426"/>
      <c r="G29" s="426"/>
      <c r="H29" s="426"/>
      <c r="I29" s="426"/>
      <c r="J29" s="426"/>
    </row>
    <row r="30" customFormat="false" ht="8.45" hidden="false" customHeight="true" outlineLevel="0" collapsed="false"/>
    <row r="31" customFormat="false" ht="26.1" hidden="false" customHeight="true" outlineLevel="0" collapsed="false">
      <c r="A31" s="427" t="s">
        <v>336</v>
      </c>
      <c r="B31" s="427"/>
      <c r="C31" s="427"/>
      <c r="D31" s="427"/>
      <c r="E31" s="427"/>
      <c r="F31" s="427"/>
      <c r="G31" s="427"/>
      <c r="H31" s="427"/>
      <c r="I31" s="427"/>
      <c r="J31" s="427"/>
    </row>
    <row r="32" customFormat="false" ht="7.45" hidden="false" customHeight="true" outlineLevel="0" collapsed="false">
      <c r="A32" s="428"/>
      <c r="B32" s="428"/>
      <c r="C32" s="428"/>
      <c r="D32" s="428"/>
      <c r="E32" s="428"/>
      <c r="F32" s="428"/>
      <c r="G32" s="428"/>
      <c r="H32" s="428"/>
      <c r="I32" s="428"/>
      <c r="J32" s="428"/>
    </row>
    <row r="33" customFormat="false" ht="28.35" hidden="false" customHeight="true" outlineLevel="0" collapsed="false">
      <c r="A33" s="427" t="s">
        <v>337</v>
      </c>
      <c r="B33" s="427"/>
      <c r="C33" s="427"/>
      <c r="D33" s="427"/>
      <c r="E33" s="427"/>
      <c r="F33" s="427"/>
      <c r="G33" s="427"/>
      <c r="H33" s="427"/>
      <c r="I33" s="427"/>
      <c r="J33" s="427"/>
    </row>
    <row r="34" customFormat="false" ht="7.45" hidden="false" customHeight="true" outlineLevel="0" collapsed="false">
      <c r="A34" s="428"/>
      <c r="B34" s="428"/>
      <c r="C34" s="428"/>
      <c r="D34" s="428"/>
      <c r="E34" s="428"/>
      <c r="F34" s="428"/>
      <c r="G34" s="428"/>
      <c r="H34" s="428"/>
      <c r="I34" s="428"/>
      <c r="J34" s="428"/>
    </row>
    <row r="35" customFormat="false" ht="28.35" hidden="false" customHeight="true" outlineLevel="0" collapsed="false">
      <c r="A35" s="427" t="s">
        <v>338</v>
      </c>
      <c r="B35" s="427"/>
      <c r="C35" s="427"/>
      <c r="D35" s="427"/>
      <c r="E35" s="427"/>
      <c r="F35" s="427"/>
      <c r="G35" s="427"/>
      <c r="H35" s="427"/>
      <c r="I35" s="427"/>
      <c r="J35" s="427"/>
    </row>
    <row r="36" customFormat="false" ht="15.8" hidden="false" customHeight="true" outlineLevel="0" collapsed="false">
      <c r="A36" s="429" t="s">
        <v>339</v>
      </c>
      <c r="B36" s="429"/>
      <c r="C36" s="429"/>
      <c r="D36" s="429"/>
      <c r="E36" s="429"/>
      <c r="F36" s="429"/>
      <c r="G36" s="429"/>
      <c r="H36" s="429"/>
      <c r="I36" s="429"/>
      <c r="J36" s="429"/>
    </row>
    <row r="37" customFormat="false" ht="28.35" hidden="false" customHeight="true" outlineLevel="0" collapsed="false">
      <c r="A37" s="429" t="s">
        <v>340</v>
      </c>
      <c r="B37" s="429"/>
      <c r="C37" s="429"/>
      <c r="D37" s="429"/>
      <c r="E37" s="429"/>
      <c r="F37" s="429"/>
      <c r="G37" s="429"/>
      <c r="H37" s="429"/>
      <c r="I37" s="429"/>
      <c r="J37" s="429"/>
    </row>
    <row r="38" customFormat="false" ht="15.8" hidden="false" customHeight="true" outlineLevel="0" collapsed="false">
      <c r="A38" s="429" t="s">
        <v>341</v>
      </c>
      <c r="B38" s="429"/>
      <c r="C38" s="429"/>
      <c r="D38" s="429"/>
      <c r="E38" s="429"/>
      <c r="F38" s="429"/>
      <c r="G38" s="429"/>
      <c r="H38" s="429"/>
      <c r="I38" s="429"/>
      <c r="J38" s="429"/>
    </row>
    <row r="39" customFormat="false" ht="15.8" hidden="false" customHeight="true" outlineLevel="0" collapsed="false">
      <c r="A39" s="429" t="s">
        <v>342</v>
      </c>
      <c r="B39" s="429"/>
      <c r="C39" s="429"/>
      <c r="D39" s="429"/>
      <c r="E39" s="429"/>
      <c r="F39" s="429"/>
      <c r="G39" s="429"/>
      <c r="H39" s="429"/>
      <c r="I39" s="429"/>
      <c r="J39" s="429"/>
    </row>
    <row r="40" customFormat="false" ht="8.2" hidden="false" customHeight="true" outlineLevel="0" collapsed="false">
      <c r="A40" s="428"/>
      <c r="B40" s="428"/>
      <c r="C40" s="428"/>
      <c r="D40" s="428"/>
      <c r="E40" s="428"/>
      <c r="F40" s="428"/>
      <c r="G40" s="428"/>
      <c r="H40" s="428"/>
      <c r="I40" s="428"/>
      <c r="J40" s="428"/>
    </row>
    <row r="41" customFormat="false" ht="28.35" hidden="false" customHeight="true" outlineLevel="0" collapsed="false">
      <c r="A41" s="430" t="s">
        <v>343</v>
      </c>
      <c r="B41" s="430"/>
      <c r="C41" s="430"/>
      <c r="D41" s="430"/>
      <c r="E41" s="430"/>
      <c r="F41" s="430"/>
      <c r="G41" s="430"/>
      <c r="H41" s="430"/>
      <c r="I41" s="430"/>
      <c r="J41" s="430"/>
    </row>
    <row r="42" customFormat="false" ht="28.35" hidden="false" customHeight="true" outlineLevel="0" collapsed="false">
      <c r="A42" s="429" t="s">
        <v>344</v>
      </c>
      <c r="B42" s="429"/>
      <c r="C42" s="429"/>
      <c r="D42" s="429"/>
      <c r="E42" s="429"/>
      <c r="F42" s="429"/>
      <c r="G42" s="429"/>
      <c r="H42" s="429"/>
      <c r="I42" s="429"/>
      <c r="J42" s="429"/>
    </row>
    <row r="43" customFormat="false" ht="28.35" hidden="false" customHeight="true" outlineLevel="0" collapsed="false">
      <c r="A43" s="429" t="s">
        <v>345</v>
      </c>
      <c r="B43" s="429"/>
      <c r="C43" s="429"/>
      <c r="D43" s="429"/>
      <c r="E43" s="429"/>
      <c r="F43" s="429"/>
      <c r="G43" s="429"/>
      <c r="H43" s="429"/>
      <c r="I43" s="429"/>
      <c r="J43" s="429"/>
    </row>
    <row r="44" customFormat="false" ht="15.8" hidden="false" customHeight="true" outlineLevel="0" collapsed="false">
      <c r="A44" s="429" t="s">
        <v>346</v>
      </c>
      <c r="B44" s="429"/>
      <c r="C44" s="429"/>
      <c r="D44" s="429"/>
      <c r="E44" s="429"/>
      <c r="F44" s="429"/>
      <c r="G44" s="429"/>
      <c r="H44" s="429"/>
      <c r="I44" s="429"/>
      <c r="J44" s="429"/>
    </row>
    <row r="45" customFormat="false" ht="8.2" hidden="false" customHeight="true" outlineLevel="0" collapsed="false"/>
    <row r="46" customFormat="false" ht="28.35" hidden="false" customHeight="true" outlineLevel="0" collapsed="false">
      <c r="A46" s="431" t="s">
        <v>347</v>
      </c>
      <c r="B46" s="431"/>
      <c r="C46" s="431"/>
      <c r="D46" s="431"/>
      <c r="E46" s="431"/>
      <c r="F46" s="431"/>
      <c r="G46" s="431"/>
      <c r="H46" s="431"/>
      <c r="I46" s="431"/>
      <c r="J46" s="431"/>
    </row>
    <row r="47" customFormat="false" ht="8.2" hidden="false" customHeight="true" outlineLevel="0" collapsed="false">
      <c r="A47" s="427"/>
      <c r="B47" s="428"/>
      <c r="C47" s="428"/>
      <c r="D47" s="428"/>
      <c r="E47" s="428"/>
      <c r="F47" s="428"/>
      <c r="G47" s="428"/>
      <c r="H47" s="428"/>
      <c r="I47" s="428"/>
      <c r="J47" s="428"/>
    </row>
    <row r="48" customFormat="false" ht="15.8" hidden="false" customHeight="true" outlineLevel="0" collapsed="false">
      <c r="A48" s="432" t="s">
        <v>348</v>
      </c>
      <c r="B48" s="432"/>
      <c r="C48" s="432"/>
      <c r="D48" s="432"/>
      <c r="E48" s="432"/>
      <c r="F48" s="432"/>
      <c r="G48" s="432"/>
      <c r="H48" s="432"/>
      <c r="I48" s="432"/>
      <c r="J48" s="432"/>
    </row>
    <row r="49" customFormat="false" ht="23.85" hidden="false" customHeight="true" outlineLevel="0" collapsed="false">
      <c r="A49" s="429" t="s">
        <v>349</v>
      </c>
      <c r="B49" s="429"/>
      <c r="C49" s="429"/>
      <c r="D49" s="429"/>
      <c r="E49" s="429"/>
      <c r="F49" s="429"/>
      <c r="G49" s="429"/>
      <c r="H49" s="429"/>
      <c r="I49" s="429"/>
      <c r="J49" s="429"/>
    </row>
    <row r="50" customFormat="false" ht="15.8" hidden="false" customHeight="true" outlineLevel="0" collapsed="false">
      <c r="A50" s="429" t="s">
        <v>350</v>
      </c>
      <c r="B50" s="429"/>
      <c r="C50" s="429"/>
      <c r="D50" s="429"/>
      <c r="E50" s="429"/>
      <c r="F50" s="429"/>
      <c r="G50" s="429"/>
      <c r="H50" s="429"/>
      <c r="I50" s="429"/>
      <c r="J50" s="429"/>
    </row>
    <row r="51" customFormat="false" ht="28.35" hidden="false" customHeight="true" outlineLevel="0" collapsed="false">
      <c r="A51" s="429" t="s">
        <v>351</v>
      </c>
      <c r="B51" s="429"/>
      <c r="C51" s="429"/>
      <c r="D51" s="429"/>
      <c r="E51" s="429"/>
      <c r="F51" s="429"/>
      <c r="G51" s="429"/>
      <c r="H51" s="429"/>
      <c r="I51" s="429"/>
      <c r="J51" s="429"/>
    </row>
    <row r="52" customFormat="false" ht="28.35" hidden="false" customHeight="true" outlineLevel="0" collapsed="false">
      <c r="A52" s="429" t="s">
        <v>352</v>
      </c>
      <c r="B52" s="429"/>
      <c r="C52" s="429"/>
      <c r="D52" s="429"/>
      <c r="E52" s="429"/>
      <c r="F52" s="429"/>
      <c r="G52" s="429"/>
      <c r="H52" s="429"/>
      <c r="I52" s="429"/>
      <c r="J52" s="429"/>
    </row>
    <row r="53" customFormat="false" ht="15.8" hidden="false" customHeight="true" outlineLevel="0" collapsed="false">
      <c r="A53" s="429" t="s">
        <v>353</v>
      </c>
      <c r="B53" s="429"/>
      <c r="C53" s="429"/>
      <c r="D53" s="429"/>
      <c r="E53" s="429"/>
      <c r="F53" s="429"/>
      <c r="G53" s="429"/>
      <c r="H53" s="429"/>
      <c r="I53" s="429"/>
      <c r="J53" s="429"/>
    </row>
    <row r="54" customFormat="false" ht="7.45" hidden="false" customHeight="true" outlineLevel="0" collapsed="false"/>
    <row r="55" customFormat="false" ht="15.8" hidden="false" customHeight="true" outlineLevel="0" collapsed="false">
      <c r="A55" s="432" t="s">
        <v>354</v>
      </c>
      <c r="B55" s="432"/>
      <c r="C55" s="432"/>
      <c r="D55" s="432"/>
      <c r="E55" s="432"/>
      <c r="F55" s="432"/>
      <c r="G55" s="432"/>
      <c r="H55" s="432"/>
      <c r="I55" s="432"/>
      <c r="J55" s="432"/>
    </row>
    <row r="56" customFormat="false" ht="41" hidden="false" customHeight="true" outlineLevel="0" collapsed="false">
      <c r="A56" s="429" t="s">
        <v>355</v>
      </c>
      <c r="B56" s="429"/>
      <c r="C56" s="429"/>
      <c r="D56" s="429"/>
      <c r="E56" s="429"/>
      <c r="F56" s="429"/>
      <c r="G56" s="429"/>
      <c r="H56" s="429"/>
      <c r="I56" s="429"/>
      <c r="J56" s="429"/>
    </row>
    <row r="57" customFormat="false" ht="15.8" hidden="false" customHeight="true" outlineLevel="0" collapsed="false">
      <c r="A57" s="429" t="s">
        <v>356</v>
      </c>
      <c r="B57" s="429"/>
      <c r="C57" s="429"/>
      <c r="D57" s="429"/>
      <c r="E57" s="429"/>
      <c r="F57" s="429"/>
      <c r="G57" s="429"/>
      <c r="H57" s="429"/>
      <c r="I57" s="429"/>
      <c r="J57" s="429"/>
    </row>
    <row r="58" customFormat="false" ht="15.8" hidden="false" customHeight="true" outlineLevel="0" collapsed="false">
      <c r="A58" s="433" t="s">
        <v>357</v>
      </c>
      <c r="B58" s="433"/>
      <c r="C58" s="433"/>
      <c r="D58" s="433"/>
      <c r="E58" s="433"/>
      <c r="F58" s="433"/>
      <c r="G58" s="433"/>
      <c r="H58" s="433"/>
      <c r="I58" s="433"/>
      <c r="J58" s="433"/>
    </row>
    <row r="59" customFormat="false" ht="15.8" hidden="false" customHeight="true" outlineLevel="0" collapsed="false">
      <c r="A59" s="433" t="s">
        <v>358</v>
      </c>
      <c r="B59" s="433"/>
      <c r="C59" s="433"/>
      <c r="D59" s="433"/>
      <c r="E59" s="433"/>
      <c r="F59" s="433"/>
      <c r="G59" s="433"/>
      <c r="H59" s="433"/>
      <c r="I59" s="433"/>
      <c r="J59" s="433"/>
    </row>
    <row r="60" customFormat="false" ht="15.8" hidden="false" customHeight="true" outlineLevel="0" collapsed="false">
      <c r="A60" s="433" t="s">
        <v>359</v>
      </c>
      <c r="B60" s="433"/>
      <c r="C60" s="433"/>
      <c r="D60" s="433"/>
      <c r="E60" s="433"/>
      <c r="F60" s="433"/>
      <c r="G60" s="433"/>
      <c r="H60" s="433"/>
      <c r="I60" s="433"/>
      <c r="J60" s="433"/>
    </row>
    <row r="61" customFormat="false" ht="15.8" hidden="false" customHeight="true" outlineLevel="0" collapsed="false">
      <c r="A61" s="433" t="s">
        <v>360</v>
      </c>
      <c r="B61" s="433"/>
      <c r="C61" s="433"/>
      <c r="D61" s="433"/>
      <c r="E61" s="433"/>
      <c r="F61" s="433"/>
      <c r="G61" s="433"/>
      <c r="H61" s="433"/>
      <c r="I61" s="433"/>
      <c r="J61" s="433"/>
    </row>
    <row r="62" customFormat="false" ht="15.8" hidden="false" customHeight="true" outlineLevel="0" collapsed="false">
      <c r="A62" s="429" t="s">
        <v>361</v>
      </c>
      <c r="B62" s="429"/>
      <c r="C62" s="429"/>
      <c r="D62" s="429"/>
      <c r="E62" s="429"/>
      <c r="F62" s="429"/>
      <c r="G62" s="429"/>
      <c r="H62" s="429"/>
      <c r="I62" s="429"/>
      <c r="J62" s="429"/>
    </row>
    <row r="63" customFormat="false" ht="28.35" hidden="false" customHeight="true" outlineLevel="0" collapsed="false">
      <c r="A63" s="429" t="s">
        <v>362</v>
      </c>
      <c r="B63" s="429"/>
      <c r="C63" s="429"/>
      <c r="D63" s="429"/>
      <c r="E63" s="429"/>
      <c r="F63" s="429"/>
      <c r="G63" s="429"/>
      <c r="H63" s="429"/>
      <c r="I63" s="429"/>
      <c r="J63" s="429"/>
    </row>
    <row r="64" customFormat="false" ht="15.8" hidden="false" customHeight="true" outlineLevel="0" collapsed="false">
      <c r="A64" s="429" t="s">
        <v>363</v>
      </c>
      <c r="B64" s="429"/>
      <c r="C64" s="429"/>
      <c r="D64" s="429"/>
      <c r="E64" s="429"/>
      <c r="F64" s="429"/>
      <c r="G64" s="429"/>
      <c r="H64" s="429"/>
      <c r="I64" s="429"/>
      <c r="J64" s="429"/>
    </row>
    <row r="65" customFormat="false" ht="15.8" hidden="false" customHeight="true" outlineLevel="0" collapsed="false">
      <c r="A65" s="429" t="s">
        <v>364</v>
      </c>
      <c r="B65" s="429"/>
      <c r="C65" s="429"/>
      <c r="D65" s="429"/>
      <c r="E65" s="429"/>
      <c r="F65" s="429"/>
      <c r="G65" s="429"/>
      <c r="H65" s="429"/>
      <c r="I65" s="429"/>
      <c r="J65" s="429"/>
    </row>
    <row r="66" customFormat="false" ht="9.7" hidden="false" customHeight="true" outlineLevel="0" collapsed="false"/>
    <row r="67" customFormat="false" ht="15.8" hidden="false" customHeight="true" outlineLevel="0" collapsed="false">
      <c r="A67" s="432" t="s">
        <v>365</v>
      </c>
      <c r="B67" s="432"/>
      <c r="C67" s="432"/>
      <c r="D67" s="432"/>
      <c r="E67" s="432"/>
      <c r="F67" s="432"/>
      <c r="G67" s="432"/>
      <c r="H67" s="432"/>
      <c r="I67" s="432"/>
      <c r="J67" s="432"/>
    </row>
    <row r="68" customFormat="false" ht="41" hidden="false" customHeight="true" outlineLevel="0" collapsed="false">
      <c r="A68" s="427" t="s">
        <v>366</v>
      </c>
      <c r="B68" s="427"/>
      <c r="C68" s="427"/>
      <c r="D68" s="427"/>
      <c r="E68" s="427"/>
      <c r="F68" s="427"/>
      <c r="G68" s="427"/>
      <c r="H68" s="427"/>
      <c r="I68" s="427"/>
      <c r="J68" s="427"/>
    </row>
    <row r="69" customFormat="false" ht="7.45" hidden="false" customHeight="true" outlineLevel="0" collapsed="false"/>
    <row r="70" customFormat="false" ht="15.8" hidden="false" customHeight="true" outlineLevel="0" collapsed="false">
      <c r="A70" s="432" t="s">
        <v>367</v>
      </c>
      <c r="B70" s="432"/>
      <c r="C70" s="432"/>
      <c r="D70" s="432"/>
      <c r="E70" s="432"/>
      <c r="F70" s="432"/>
      <c r="G70" s="432"/>
      <c r="H70" s="432"/>
      <c r="I70" s="432"/>
      <c r="J70" s="432"/>
    </row>
    <row r="71" customFormat="false" ht="15.8" hidden="false" customHeight="true" outlineLevel="0" collapsed="false">
      <c r="A71" s="431" t="s">
        <v>368</v>
      </c>
      <c r="B71" s="431"/>
      <c r="C71" s="431"/>
      <c r="D71" s="431"/>
      <c r="E71" s="431"/>
      <c r="F71" s="431"/>
      <c r="G71" s="431"/>
      <c r="H71" s="431"/>
      <c r="I71" s="431"/>
      <c r="J71" s="431"/>
    </row>
    <row r="72" customFormat="false" ht="28.35" hidden="false" customHeight="true" outlineLevel="0" collapsed="false">
      <c r="A72" s="427" t="s">
        <v>369</v>
      </c>
      <c r="B72" s="427"/>
      <c r="C72" s="427"/>
      <c r="D72" s="427"/>
      <c r="E72" s="427"/>
      <c r="F72" s="427"/>
      <c r="G72" s="427"/>
      <c r="H72" s="427"/>
      <c r="I72" s="427"/>
      <c r="J72" s="427"/>
    </row>
    <row r="73" customFormat="false" ht="10.4" hidden="false" customHeight="true" outlineLevel="0" collapsed="false"/>
    <row r="74" customFormat="false" ht="15.8" hidden="false" customHeight="false" outlineLevel="0" collapsed="false">
      <c r="B74" s="425" t="s">
        <v>334</v>
      </c>
      <c r="C74" s="425"/>
      <c r="D74" s="425"/>
      <c r="E74" s="425"/>
      <c r="F74" s="425"/>
      <c r="G74" s="425"/>
      <c r="H74" s="425"/>
      <c r="I74" s="425"/>
      <c r="J74" s="425"/>
    </row>
    <row r="76" customFormat="false" ht="41.45" hidden="false" customHeight="true" outlineLevel="0" collapsed="false">
      <c r="A76" s="0"/>
      <c r="B76" s="0"/>
      <c r="C76" s="0"/>
      <c r="D76" s="0"/>
      <c r="E76" s="0"/>
      <c r="F76" s="0"/>
      <c r="G76" s="0"/>
      <c r="H76" s="0"/>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row>
    <row r="77" customFormat="false" ht="8.45" hidden="false" customHeight="true" outlineLevel="0" collapsed="false">
      <c r="A77" s="0"/>
      <c r="B77" s="0"/>
      <c r="C77" s="0"/>
      <c r="D77" s="0"/>
      <c r="E77" s="0"/>
      <c r="F77" s="0"/>
      <c r="G77" s="0"/>
      <c r="H77" s="0"/>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row>
    <row r="78" customFormat="false" ht="42.25" hidden="false" customHeight="true" outlineLevel="0" collapsed="false">
      <c r="A78" s="0"/>
      <c r="B78" s="0"/>
      <c r="C78" s="0"/>
      <c r="D78" s="0"/>
      <c r="E78" s="0"/>
      <c r="F78" s="0"/>
      <c r="G78" s="0"/>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row>
    <row r="79" customFormat="false" ht="22.7" hidden="false" customHeight="true" outlineLevel="0" collapsed="false">
      <c r="A79" s="0"/>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row>
    <row r="81" customFormat="false" ht="27.35" hidden="false" customHeight="true" outlineLevel="0" collapsed="false">
      <c r="A81" s="0"/>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row>
    <row r="82" customFormat="false" ht="31.4" hidden="false" customHeight="true" outlineLevel="0" collapsed="false">
      <c r="A82" s="0"/>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row>
    <row r="83" customFormat="false" ht="30.9" hidden="false" customHeight="true" outlineLevel="0" collapsed="false">
      <c r="A83" s="0"/>
      <c r="B83" s="0"/>
      <c r="C83" s="0"/>
      <c r="D83" s="0"/>
      <c r="E83" s="0"/>
      <c r="F83" s="0"/>
      <c r="G83" s="0"/>
      <c r="H83" s="0"/>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row>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mergeCells count="54">
    <mergeCell ref="C2:I2"/>
    <mergeCell ref="D3:E3"/>
    <mergeCell ref="G3:H3"/>
    <mergeCell ref="A6:J6"/>
    <mergeCell ref="A8:J8"/>
    <mergeCell ref="A10:J10"/>
    <mergeCell ref="A12:J12"/>
    <mergeCell ref="C13:J13"/>
    <mergeCell ref="C14:J14"/>
    <mergeCell ref="C15:J15"/>
    <mergeCell ref="A17:J17"/>
    <mergeCell ref="A19:J19"/>
    <mergeCell ref="C20:J20"/>
    <mergeCell ref="C21:J21"/>
    <mergeCell ref="C22:J22"/>
    <mergeCell ref="A24:J24"/>
    <mergeCell ref="B26:J26"/>
    <mergeCell ref="A28:J28"/>
    <mergeCell ref="A29:J29"/>
    <mergeCell ref="A31:J31"/>
    <mergeCell ref="A33:J33"/>
    <mergeCell ref="A35:J35"/>
    <mergeCell ref="A36:J36"/>
    <mergeCell ref="A37:J37"/>
    <mergeCell ref="A38:J38"/>
    <mergeCell ref="A39:J39"/>
    <mergeCell ref="A41:J41"/>
    <mergeCell ref="A42:J42"/>
    <mergeCell ref="A43:J43"/>
    <mergeCell ref="A44:J44"/>
    <mergeCell ref="A46:J46"/>
    <mergeCell ref="A48:J48"/>
    <mergeCell ref="A49:J49"/>
    <mergeCell ref="A50:J50"/>
    <mergeCell ref="A51:J51"/>
    <mergeCell ref="A52:J52"/>
    <mergeCell ref="A53:J53"/>
    <mergeCell ref="A55:J55"/>
    <mergeCell ref="A56:J56"/>
    <mergeCell ref="A57:J57"/>
    <mergeCell ref="A58:J58"/>
    <mergeCell ref="A59:J59"/>
    <mergeCell ref="A60:J60"/>
    <mergeCell ref="A61:J61"/>
    <mergeCell ref="A62:J62"/>
    <mergeCell ref="A63:J63"/>
    <mergeCell ref="A64:J64"/>
    <mergeCell ref="A65:J65"/>
    <mergeCell ref="A67:J67"/>
    <mergeCell ref="A68:J68"/>
    <mergeCell ref="A70:J70"/>
    <mergeCell ref="A71:J71"/>
    <mergeCell ref="A72:J72"/>
    <mergeCell ref="B74:J74"/>
  </mergeCell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BF5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4" activeCellId="0" sqref="C24"/>
    </sheetView>
  </sheetViews>
  <sheetFormatPr defaultColWidth="10.4921875" defaultRowHeight="15.8" zeroHeight="false" outlineLevelRow="0" outlineLevelCol="0"/>
  <cols>
    <col collapsed="false" customWidth="true" hidden="false" outlineLevel="0" max="1" min="1" style="434" width="76.5"/>
    <col collapsed="false" customWidth="false" hidden="false" outlineLevel="0" max="2" min="2" style="435" width="10.5"/>
    <col collapsed="false" customWidth="false" hidden="false" outlineLevel="0" max="3" min="3" style="436" width="10.5"/>
    <col collapsed="false" customWidth="false" hidden="false" outlineLevel="0" max="4" min="4" style="435" width="10.5"/>
    <col collapsed="false" customWidth="false" hidden="false" outlineLevel="0" max="64" min="5" style="437" width="10.5"/>
  </cols>
  <sheetData>
    <row r="1" customFormat="false" ht="15.8" hidden="false" customHeight="false" outlineLevel="0" collapsed="false">
      <c r="A1" s="434" t="s">
        <v>370</v>
      </c>
      <c r="B1" s="435" t="s">
        <v>371</v>
      </c>
      <c r="C1" s="438" t="s">
        <v>372</v>
      </c>
      <c r="E1" s="435" t="s">
        <v>371</v>
      </c>
      <c r="F1" s="437" t="s">
        <v>43</v>
      </c>
      <c r="L1" s="437" t="s">
        <v>43</v>
      </c>
    </row>
    <row r="2" customFormat="false" ht="15.8" hidden="false" customHeight="false" outlineLevel="0" collapsed="false">
      <c r="A2" s="434" t="s">
        <v>373</v>
      </c>
      <c r="B2" s="439" t="n">
        <f aca="false">SUM(B3:B85)</f>
        <v>0</v>
      </c>
      <c r="C2" s="439" t="n">
        <f aca="false">SUM(C3:C85)</f>
        <v>0</v>
      </c>
      <c r="D2" s="435" t="s">
        <v>374</v>
      </c>
      <c r="E2" s="439"/>
      <c r="F2" s="437" t="s">
        <v>375</v>
      </c>
      <c r="L2" s="437" t="s">
        <v>376</v>
      </c>
    </row>
    <row r="3" customFormat="false" ht="15.8" hidden="false" customHeight="false" outlineLevel="0" collapsed="false">
      <c r="A3" s="434" t="s">
        <v>377</v>
      </c>
      <c r="B3" s="435" t="n">
        <f aca="false">IF(Inscription!$B$8=$A3,E3,0)</f>
        <v>0</v>
      </c>
      <c r="C3" s="435" t="n">
        <f aca="false">IF(Inscription!$B$8=$A3,D3,0)</f>
        <v>0</v>
      </c>
      <c r="D3" s="435" t="n">
        <v>9</v>
      </c>
      <c r="E3" s="435" t="n">
        <v>1</v>
      </c>
      <c r="F3" s="437" t="s">
        <v>378</v>
      </c>
      <c r="L3" s="437" t="s">
        <v>379</v>
      </c>
    </row>
    <row r="4" customFormat="false" ht="15.8" hidden="false" customHeight="false" outlineLevel="0" collapsed="false">
      <c r="A4" s="440" t="s">
        <v>380</v>
      </c>
      <c r="B4" s="435" t="n">
        <f aca="false">IF(Inscription!$B$8=$A4,E4,0)</f>
        <v>0</v>
      </c>
      <c r="C4" s="435" t="n">
        <f aca="false">IF(Inscription!$B$8=$A4,D4,0)</f>
        <v>0</v>
      </c>
      <c r="D4" s="435" t="n">
        <v>3</v>
      </c>
      <c r="E4" s="435" t="n">
        <v>1</v>
      </c>
      <c r="F4" s="437" t="s">
        <v>381</v>
      </c>
      <c r="L4" s="437" t="s">
        <v>382</v>
      </c>
    </row>
    <row r="5" customFormat="false" ht="15.8" hidden="false" customHeight="false" outlineLevel="0" collapsed="false">
      <c r="A5" s="441" t="s">
        <v>383</v>
      </c>
      <c r="B5" s="435" t="n">
        <f aca="false">IF(Inscription!$B$8=$A5,E5,0)</f>
        <v>0</v>
      </c>
      <c r="C5" s="435" t="n">
        <f aca="false">IF(Inscription!$B$8=$A5,D5,0)</f>
        <v>0</v>
      </c>
      <c r="D5" s="435" t="n">
        <v>3</v>
      </c>
      <c r="E5" s="435" t="n">
        <v>1</v>
      </c>
      <c r="F5" s="437" t="s">
        <v>384</v>
      </c>
      <c r="L5" s="437" t="s">
        <v>22</v>
      </c>
    </row>
    <row r="6" customFormat="false" ht="15.8" hidden="false" customHeight="false" outlineLevel="0" collapsed="false">
      <c r="A6" s="440" t="s">
        <v>385</v>
      </c>
      <c r="B6" s="435" t="n">
        <f aca="false">IF(Inscription!$B$8=$A6,E6,0)</f>
        <v>0</v>
      </c>
      <c r="C6" s="435" t="n">
        <f aca="false">IF(Inscription!$B$8=$A6,D6,0)</f>
        <v>0</v>
      </c>
      <c r="D6" s="435" t="n">
        <v>4</v>
      </c>
      <c r="E6" s="435" t="n">
        <v>7</v>
      </c>
      <c r="F6" s="437" t="s">
        <v>386</v>
      </c>
      <c r="L6" s="437" t="s">
        <v>387</v>
      </c>
    </row>
    <row r="7" customFormat="false" ht="15.8" hidden="false" customHeight="false" outlineLevel="0" collapsed="false">
      <c r="A7" s="440" t="s">
        <v>388</v>
      </c>
      <c r="B7" s="435" t="n">
        <f aca="false">IF(Inscription!$B$8=$A7,E7,0)</f>
        <v>0</v>
      </c>
      <c r="C7" s="435" t="n">
        <f aca="false">IF(Inscription!$B$8=$A7,D7,0)</f>
        <v>0</v>
      </c>
      <c r="D7" s="435" t="n">
        <v>2</v>
      </c>
      <c r="E7" s="435" t="n">
        <v>7</v>
      </c>
      <c r="F7" s="437" t="s">
        <v>389</v>
      </c>
      <c r="L7" s="437" t="s">
        <v>390</v>
      </c>
    </row>
    <row r="8" customFormat="false" ht="15.8" hidden="false" customHeight="false" outlineLevel="0" collapsed="false">
      <c r="A8" s="434" t="s">
        <v>391</v>
      </c>
      <c r="B8" s="435" t="n">
        <f aca="false">IF(Inscription!$B$8=$A8,E8,0)</f>
        <v>0</v>
      </c>
      <c r="C8" s="435" t="n">
        <f aca="false">IF(Inscription!$B$8=$A8,D8,0)</f>
        <v>0</v>
      </c>
      <c r="D8" s="435" t="n">
        <v>5</v>
      </c>
      <c r="E8" s="435" t="n">
        <v>2</v>
      </c>
      <c r="F8" s="437" t="s">
        <v>392</v>
      </c>
      <c r="L8" s="437" t="s">
        <v>393</v>
      </c>
    </row>
    <row r="9" customFormat="false" ht="15.8" hidden="false" customHeight="false" outlineLevel="0" collapsed="false">
      <c r="A9" s="434" t="s">
        <v>394</v>
      </c>
      <c r="B9" s="435" t="n">
        <f aca="false">IF(Inscription!$B$8=$A9,E9,0)</f>
        <v>0</v>
      </c>
      <c r="C9" s="435" t="n">
        <f aca="false">IF(Inscription!$B$8=$A9,D9,0)</f>
        <v>0</v>
      </c>
      <c r="D9" s="435" t="n">
        <v>8</v>
      </c>
      <c r="E9" s="435" t="n">
        <v>2</v>
      </c>
      <c r="F9" s="437" t="s">
        <v>395</v>
      </c>
      <c r="L9" s="437" t="s">
        <v>396</v>
      </c>
    </row>
    <row r="10" customFormat="false" ht="15.8" hidden="false" customHeight="false" outlineLevel="0" collapsed="false">
      <c r="A10" s="440" t="s">
        <v>397</v>
      </c>
      <c r="B10" s="435" t="n">
        <f aca="false">IF(Inscription!$B$8=$A10,E10,0)</f>
        <v>0</v>
      </c>
      <c r="C10" s="435" t="n">
        <f aca="false">IF(Inscription!$B$8=$A10,D10,0)</f>
        <v>0</v>
      </c>
      <c r="D10" s="435" t="n">
        <v>8</v>
      </c>
      <c r="E10" s="435" t="n">
        <v>2</v>
      </c>
      <c r="F10" s="437" t="s">
        <v>398</v>
      </c>
      <c r="L10" s="437" t="s">
        <v>382</v>
      </c>
    </row>
    <row r="11" customFormat="false" ht="15.8" hidden="false" customHeight="false" outlineLevel="0" collapsed="false">
      <c r="A11" s="440" t="s">
        <v>399</v>
      </c>
      <c r="B11" s="435" t="n">
        <f aca="false">IF(Inscription!$B$8=$A11,E11,0)</f>
        <v>0</v>
      </c>
      <c r="C11" s="435" t="n">
        <f aca="false">IF(Inscription!$B$8=$A11,D11,0)</f>
        <v>0</v>
      </c>
      <c r="D11" s="435" t="n">
        <v>8</v>
      </c>
      <c r="E11" s="435" t="n">
        <v>2</v>
      </c>
      <c r="F11" s="437" t="s">
        <v>400</v>
      </c>
      <c r="L11" s="437" t="s">
        <v>401</v>
      </c>
    </row>
    <row r="12" customFormat="false" ht="15.8" hidden="false" customHeight="false" outlineLevel="0" collapsed="false">
      <c r="A12" s="440" t="s">
        <v>402</v>
      </c>
      <c r="B12" s="435" t="n">
        <f aca="false">IF(Inscription!$B$8=$A12,E12,0)</f>
        <v>0</v>
      </c>
      <c r="C12" s="435" t="n">
        <f aca="false">IF(Inscription!$B$8=$A12,D12,0)</f>
        <v>0</v>
      </c>
      <c r="D12" s="435" t="n">
        <v>8</v>
      </c>
      <c r="E12" s="435" t="n">
        <v>2</v>
      </c>
      <c r="F12" s="437" t="s">
        <v>403</v>
      </c>
      <c r="L12" s="437" t="s">
        <v>404</v>
      </c>
    </row>
    <row r="13" customFormat="false" ht="15.8" hidden="false" customHeight="false" outlineLevel="0" collapsed="false">
      <c r="A13" s="441" t="s">
        <v>405</v>
      </c>
      <c r="B13" s="435" t="n">
        <f aca="false">IF(Inscription!$B$8=$A13,E13,0)</f>
        <v>0</v>
      </c>
      <c r="C13" s="435" t="n">
        <f aca="false">IF(Inscription!$B$8=$A13,D13,0)</f>
        <v>0</v>
      </c>
      <c r="D13" s="435" t="n">
        <v>6</v>
      </c>
      <c r="E13" s="442" t="n">
        <v>1</v>
      </c>
      <c r="F13" s="437" t="s">
        <v>406</v>
      </c>
      <c r="L13" s="437" t="s">
        <v>407</v>
      </c>
    </row>
    <row r="14" customFormat="false" ht="15.8" hidden="false" customHeight="false" outlineLevel="0" collapsed="false">
      <c r="A14" s="434" t="s">
        <v>408</v>
      </c>
      <c r="C14" s="435"/>
      <c r="E14" s="435"/>
      <c r="F14" s="437" t="s">
        <v>409</v>
      </c>
      <c r="L14" s="437" t="s">
        <v>410</v>
      </c>
    </row>
    <row r="15" customFormat="false" ht="15.8" hidden="false" customHeight="false" outlineLevel="0" collapsed="false">
      <c r="A15" s="440" t="s">
        <v>411</v>
      </c>
      <c r="B15" s="435" t="n">
        <f aca="false">IF(Inscription!$B$8=$A15,E15,0)</f>
        <v>0</v>
      </c>
      <c r="C15" s="435" t="n">
        <f aca="false">IF(Inscription!$B$8=$A15,D15,0)</f>
        <v>0</v>
      </c>
      <c r="D15" s="435" t="n">
        <v>9</v>
      </c>
      <c r="E15" s="435" t="n">
        <v>1</v>
      </c>
      <c r="F15" s="437" t="s">
        <v>412</v>
      </c>
      <c r="L15" s="437" t="s">
        <v>413</v>
      </c>
    </row>
    <row r="16" customFormat="false" ht="15.8" hidden="false" customHeight="false" outlineLevel="0" collapsed="false">
      <c r="A16" s="440" t="s">
        <v>414</v>
      </c>
      <c r="B16" s="435" t="n">
        <f aca="false">IF(Inscription!$B$8=$A16,E16,0)</f>
        <v>0</v>
      </c>
      <c r="C16" s="435" t="n">
        <f aca="false">IF(Inscription!$B$8=$A16,D16,0)</f>
        <v>0</v>
      </c>
      <c r="D16" s="435" t="n">
        <v>12</v>
      </c>
      <c r="E16" s="435" t="n">
        <v>1</v>
      </c>
      <c r="F16" s="437" t="s">
        <v>415</v>
      </c>
      <c r="L16" s="437" t="s">
        <v>416</v>
      </c>
    </row>
    <row r="17" customFormat="false" ht="15.8" hidden="false" customHeight="false" outlineLevel="0" collapsed="false">
      <c r="A17" s="441" t="s">
        <v>417</v>
      </c>
      <c r="B17" s="435" t="n">
        <f aca="false">IF(Inscription!$B$8=$A17,E17,0)</f>
        <v>0</v>
      </c>
      <c r="C17" s="435" t="n">
        <f aca="false">IF(Inscription!$B$8=$A17,D17,0)</f>
        <v>0</v>
      </c>
      <c r="D17" s="435" t="n">
        <v>1</v>
      </c>
      <c r="E17" s="435" t="n">
        <v>3</v>
      </c>
      <c r="F17" s="437" t="s">
        <v>418</v>
      </c>
      <c r="L17" s="437" t="s">
        <v>419</v>
      </c>
    </row>
    <row r="18" customFormat="false" ht="15.8" hidden="false" customHeight="false" outlineLevel="0" collapsed="false">
      <c r="A18" s="443" t="s">
        <v>420</v>
      </c>
      <c r="B18" s="435" t="n">
        <f aca="false">IF(Inscription!$B$8=$A18,E18,0)</f>
        <v>0</v>
      </c>
      <c r="C18" s="435" t="n">
        <f aca="false">IF(Inscription!$B$8=$A18,D18,0)</f>
        <v>0</v>
      </c>
      <c r="D18" s="435" t="n">
        <v>1</v>
      </c>
      <c r="E18" s="435" t="n">
        <v>3</v>
      </c>
      <c r="F18" s="437" t="s">
        <v>421</v>
      </c>
      <c r="L18" s="437" t="s">
        <v>422</v>
      </c>
    </row>
    <row r="19" customFormat="false" ht="15.8" hidden="false" customHeight="false" outlineLevel="0" collapsed="false">
      <c r="A19" s="444" t="s">
        <v>423</v>
      </c>
      <c r="B19" s="435" t="n">
        <f aca="false">IF(Inscription!$B$8=$A19,E19,0)</f>
        <v>0</v>
      </c>
      <c r="C19" s="435" t="n">
        <f aca="false">IF(Inscription!$B$8=$A19,D19,0)</f>
        <v>0</v>
      </c>
      <c r="D19" s="435" t="n">
        <v>7</v>
      </c>
      <c r="E19" s="435" t="n">
        <v>4</v>
      </c>
      <c r="F19" s="437" t="s">
        <v>424</v>
      </c>
      <c r="L19" s="437" t="s">
        <v>425</v>
      </c>
    </row>
    <row r="20" customFormat="false" ht="15.8" hidden="false" customHeight="false" outlineLevel="0" collapsed="false">
      <c r="A20" s="440" t="s">
        <v>426</v>
      </c>
      <c r="B20" s="435" t="n">
        <f aca="false">IF(Inscription!$B$8=$A20,E20,0)</f>
        <v>0</v>
      </c>
      <c r="C20" s="435" t="n">
        <f aca="false">IF(Inscription!$B$8=$A20,D20,0)</f>
        <v>0</v>
      </c>
      <c r="D20" s="435" t="n">
        <v>7</v>
      </c>
      <c r="E20" s="435" t="n">
        <v>4</v>
      </c>
      <c r="F20" s="437" t="s">
        <v>427</v>
      </c>
      <c r="L20" s="437" t="s">
        <v>428</v>
      </c>
    </row>
    <row r="21" customFormat="false" ht="15.8" hidden="false" customHeight="false" outlineLevel="0" collapsed="false">
      <c r="A21" s="440" t="s">
        <v>429</v>
      </c>
      <c r="B21" s="435" t="n">
        <f aca="false">IF(OR(Inscription!$B$8=$A21,Inscription!$B$8=$A415),E21,0)</f>
        <v>0</v>
      </c>
      <c r="C21" s="435" t="n">
        <f aca="false">IF(OR(Inscription!$B$8=$A21,Inscription!$B$8=$A415),D21,0)</f>
        <v>0</v>
      </c>
      <c r="D21" s="435" t="n">
        <v>1</v>
      </c>
      <c r="E21" s="435" t="n">
        <v>3</v>
      </c>
      <c r="F21" s="437" t="s">
        <v>430</v>
      </c>
      <c r="L21" s="437" t="s">
        <v>431</v>
      </c>
    </row>
    <row r="22" customFormat="false" ht="15.8" hidden="false" customHeight="false" outlineLevel="0" collapsed="false">
      <c r="A22" s="434" t="s">
        <v>432</v>
      </c>
      <c r="B22" s="435" t="n">
        <f aca="false">IF(OR(Inscription!$B$8=$A22,Inscription!$B$8=$A413),E22,0)</f>
        <v>0</v>
      </c>
      <c r="C22" s="435" t="n">
        <f aca="false">IF(OR(Inscription!$B$8=$A22,Inscription!$B$8=$A413),D22,0)</f>
        <v>0</v>
      </c>
      <c r="D22" s="435" t="n">
        <v>1</v>
      </c>
      <c r="E22" s="435" t="n">
        <v>3</v>
      </c>
      <c r="F22" s="437" t="s">
        <v>433</v>
      </c>
      <c r="L22" s="437" t="s">
        <v>434</v>
      </c>
    </row>
    <row r="23" customFormat="false" ht="15.8" hidden="false" customHeight="false" outlineLevel="0" collapsed="false">
      <c r="A23" s="434" t="s">
        <v>435</v>
      </c>
      <c r="B23" s="435" t="n">
        <f aca="false">IF(OR(Inscription!$B$8=$A23,Inscription!$B$8=$A414),E23,0)</f>
        <v>0</v>
      </c>
      <c r="C23" s="435" t="n">
        <f aca="false">IF(OR(Inscription!$B$8=$A23,Inscription!$B$8=$A414),D23,0)</f>
        <v>0</v>
      </c>
      <c r="D23" s="435" t="n">
        <v>1</v>
      </c>
      <c r="E23" s="435" t="n">
        <v>3</v>
      </c>
      <c r="F23" s="437" t="s">
        <v>436</v>
      </c>
      <c r="L23" s="437" t="s">
        <v>437</v>
      </c>
    </row>
    <row r="24" customFormat="false" ht="15.8" hidden="false" customHeight="false" outlineLevel="0" collapsed="false">
      <c r="A24" s="444" t="s">
        <v>438</v>
      </c>
      <c r="B24" s="435" t="n">
        <f aca="false">IF(Inscription!$B$8=$A24,E24,0)</f>
        <v>0</v>
      </c>
      <c r="C24" s="435" t="n">
        <f aca="false">IF(Inscription!$B$8=$A24,D24,0)</f>
        <v>0</v>
      </c>
      <c r="D24" s="435" t="n">
        <v>7</v>
      </c>
      <c r="E24" s="435" t="n">
        <v>5</v>
      </c>
      <c r="F24" s="437" t="s">
        <v>439</v>
      </c>
      <c r="L24" s="437" t="s">
        <v>440</v>
      </c>
    </row>
    <row r="25" customFormat="false" ht="15.8" hidden="false" customHeight="false" outlineLevel="0" collapsed="false">
      <c r="A25" s="441" t="s">
        <v>441</v>
      </c>
      <c r="B25" s="435" t="n">
        <f aca="false">IF(Inscription!$B$8=$A25,E25,0)</f>
        <v>0</v>
      </c>
      <c r="C25" s="435" t="n">
        <f aca="false">IF(Inscription!$B$8=$A25,D25,0)</f>
        <v>0</v>
      </c>
      <c r="D25" s="435" t="n">
        <v>7</v>
      </c>
      <c r="E25" s="435" t="n">
        <v>5</v>
      </c>
      <c r="F25" s="437" t="s">
        <v>442</v>
      </c>
      <c r="L25" s="437" t="s">
        <v>379</v>
      </c>
    </row>
    <row r="26" customFormat="false" ht="15.8" hidden="false" customHeight="false" outlineLevel="0" collapsed="false">
      <c r="A26" s="440" t="s">
        <v>443</v>
      </c>
      <c r="B26" s="435" t="n">
        <f aca="false">IF(Inscription!$B$8=$A26,E26,0)</f>
        <v>0</v>
      </c>
      <c r="C26" s="435" t="n">
        <f aca="false">IF(Inscription!$B$8=$A26,D26,0)</f>
        <v>0</v>
      </c>
      <c r="D26" s="435" t="n">
        <v>7</v>
      </c>
      <c r="E26" s="435" t="n">
        <v>5</v>
      </c>
      <c r="F26" s="437" t="s">
        <v>444</v>
      </c>
      <c r="L26" s="437" t="s">
        <v>445</v>
      </c>
    </row>
    <row r="27" customFormat="false" ht="15.8" hidden="false" customHeight="false" outlineLevel="0" collapsed="false">
      <c r="A27" s="445" t="s">
        <v>446</v>
      </c>
      <c r="C27" s="435"/>
      <c r="E27" s="435"/>
      <c r="F27" s="437" t="s">
        <v>447</v>
      </c>
      <c r="L27" s="437" t="s">
        <v>448</v>
      </c>
    </row>
    <row r="28" customFormat="false" ht="15.8" hidden="false" customHeight="false" outlineLevel="0" collapsed="false">
      <c r="A28" s="434" t="s">
        <v>449</v>
      </c>
      <c r="C28" s="435"/>
      <c r="E28" s="435"/>
      <c r="F28" s="437" t="s">
        <v>450</v>
      </c>
      <c r="L28" s="437" t="s">
        <v>451</v>
      </c>
    </row>
    <row r="29" customFormat="false" ht="15.8" hidden="false" customHeight="false" outlineLevel="0" collapsed="false">
      <c r="A29" s="434" t="s">
        <v>452</v>
      </c>
      <c r="B29" s="435" t="n">
        <f aca="false">IF(Inscription!$B$8=$A29,E29,0)</f>
        <v>0</v>
      </c>
      <c r="C29" s="435" t="n">
        <f aca="false">IF(Inscription!$B$8=$A29,D29,0)</f>
        <v>0</v>
      </c>
      <c r="D29" s="435" t="n">
        <v>10</v>
      </c>
      <c r="E29" s="435" t="n">
        <v>6</v>
      </c>
      <c r="F29" s="437" t="s">
        <v>453</v>
      </c>
      <c r="L29" s="437" t="s">
        <v>454</v>
      </c>
    </row>
    <row r="30" customFormat="false" ht="15.8" hidden="false" customHeight="false" outlineLevel="0" collapsed="false">
      <c r="A30" s="445" t="s">
        <v>455</v>
      </c>
      <c r="B30" s="435" t="n">
        <f aca="false">IF(Inscription!$B$8=$A30,E30,0)</f>
        <v>0</v>
      </c>
      <c r="C30" s="435" t="n">
        <f aca="false">IF(Inscription!$B$8=$A30,D30,0)</f>
        <v>0</v>
      </c>
      <c r="D30" s="435" t="n">
        <v>7</v>
      </c>
      <c r="E30" s="435" t="n">
        <v>4</v>
      </c>
      <c r="F30" s="437" t="s">
        <v>456</v>
      </c>
      <c r="L30" s="437" t="s">
        <v>457</v>
      </c>
    </row>
    <row r="31" customFormat="false" ht="15.8" hidden="false" customHeight="false" outlineLevel="0" collapsed="false">
      <c r="A31" s="446" t="s">
        <v>458</v>
      </c>
      <c r="B31" s="435" t="n">
        <f aca="false">IF(Inscription!$B$8=$A31,E31,0)</f>
        <v>0</v>
      </c>
      <c r="C31" s="435" t="n">
        <f aca="false">IF(Inscription!$B$8=$A31,D31,0)</f>
        <v>0</v>
      </c>
      <c r="D31" s="435" t="n">
        <v>7</v>
      </c>
      <c r="E31" s="435" t="n">
        <v>4</v>
      </c>
      <c r="F31" s="437" t="s">
        <v>459</v>
      </c>
      <c r="L31" s="437" t="s">
        <v>376</v>
      </c>
    </row>
    <row r="32" customFormat="false" ht="15.8" hidden="false" customHeight="false" outlineLevel="0" collapsed="false">
      <c r="A32" s="348" t="s">
        <v>460</v>
      </c>
      <c r="B32" s="435" t="n">
        <f aca="false">IF(Inscription!$B$8=$A32,E32,0)</f>
        <v>0</v>
      </c>
      <c r="C32" s="435" t="n">
        <f aca="false">IF(Inscription!$B$8=$A32,D32,0)</f>
        <v>0</v>
      </c>
      <c r="D32" s="435" t="n">
        <v>7</v>
      </c>
      <c r="E32" s="435" t="n">
        <v>4</v>
      </c>
      <c r="F32" s="437" t="s">
        <v>461</v>
      </c>
      <c r="L32" s="437" t="s">
        <v>462</v>
      </c>
    </row>
    <row r="33" customFormat="false" ht="15.8" hidden="false" customHeight="false" outlineLevel="0" collapsed="false">
      <c r="A33" s="445" t="s">
        <v>463</v>
      </c>
      <c r="B33" s="435" t="n">
        <f aca="false">IF(Inscription!$B$8=$A33,E33,0)</f>
        <v>0</v>
      </c>
      <c r="C33" s="435" t="n">
        <f aca="false">IF(Inscription!$B$8=$A33,D33,0)</f>
        <v>0</v>
      </c>
      <c r="D33" s="435" t="n">
        <v>7</v>
      </c>
      <c r="E33" s="435" t="n">
        <v>4</v>
      </c>
      <c r="F33" s="437" t="s">
        <v>464</v>
      </c>
    </row>
    <row r="34" customFormat="false" ht="15.8" hidden="false" customHeight="false" outlineLevel="0" collapsed="false">
      <c r="A34" s="445" t="s">
        <v>465</v>
      </c>
      <c r="B34" s="435" t="n">
        <f aca="false">IF(Inscription!$B$8=$A34,E34,0)</f>
        <v>0</v>
      </c>
      <c r="C34" s="435" t="n">
        <f aca="false">IF(Inscription!$B$8=$A34,D34,0)</f>
        <v>0</v>
      </c>
      <c r="D34" s="435" t="n">
        <v>7</v>
      </c>
      <c r="E34" s="435" t="n">
        <v>4</v>
      </c>
      <c r="F34" s="437" t="s">
        <v>466</v>
      </c>
    </row>
    <row r="35" customFormat="false" ht="15.8" hidden="false" customHeight="false" outlineLevel="0" collapsed="false">
      <c r="A35" s="434" t="s">
        <v>467</v>
      </c>
      <c r="B35" s="435" t="n">
        <f aca="false">IF(Inscription!$B$8=$A35,E35,0)</f>
        <v>0</v>
      </c>
      <c r="C35" s="435" t="n">
        <f aca="false">IF(Inscription!$B$8=$A35,D35,0)</f>
        <v>0</v>
      </c>
      <c r="D35" s="435" t="n">
        <v>1</v>
      </c>
      <c r="E35" s="435" t="n">
        <v>3</v>
      </c>
      <c r="F35" s="437" t="s">
        <v>468</v>
      </c>
    </row>
    <row r="36" customFormat="false" ht="15.8" hidden="false" customHeight="false" outlineLevel="0" collapsed="false">
      <c r="A36" s="434" t="s">
        <v>469</v>
      </c>
      <c r="B36" s="435" t="n">
        <f aca="false">IF(Inscription!$B$8=$A36,E36,0)</f>
        <v>0</v>
      </c>
      <c r="C36" s="435" t="n">
        <f aca="false">IF(Inscription!$B$8=$A36,D36,0)</f>
        <v>0</v>
      </c>
      <c r="D36" s="435" t="n">
        <v>1</v>
      </c>
      <c r="E36" s="435" t="n">
        <v>3</v>
      </c>
      <c r="F36" s="437" t="s">
        <v>470</v>
      </c>
    </row>
    <row r="37" customFormat="false" ht="15.8" hidden="false" customHeight="false" outlineLevel="0" collapsed="false">
      <c r="A37" s="440" t="s">
        <v>471</v>
      </c>
      <c r="B37" s="435" t="n">
        <f aca="false">IF(Inscription!$B$8=$A37,E37,0)</f>
        <v>0</v>
      </c>
      <c r="C37" s="435" t="n">
        <f aca="false">IF(Inscription!$B$8=$A37,D37,0)</f>
        <v>0</v>
      </c>
      <c r="D37" s="435" t="n">
        <v>1</v>
      </c>
      <c r="E37" s="435" t="n">
        <v>3</v>
      </c>
      <c r="F37" s="437" t="s">
        <v>472</v>
      </c>
    </row>
    <row r="38" customFormat="false" ht="15.8" hidden="false" customHeight="false" outlineLevel="0" collapsed="false">
      <c r="A38" s="446" t="s">
        <v>473</v>
      </c>
      <c r="B38" s="435" t="n">
        <f aca="false">IF(Inscription!$B$8=$A38,E38,0)</f>
        <v>0</v>
      </c>
      <c r="C38" s="435" t="n">
        <f aca="false">IF(Inscription!$B$8=$A38,D38,0)</f>
        <v>0</v>
      </c>
      <c r="D38" s="435" t="n">
        <v>7</v>
      </c>
      <c r="E38" s="435" t="n">
        <v>5</v>
      </c>
      <c r="F38" s="437" t="s">
        <v>474</v>
      </c>
    </row>
    <row r="39" customFormat="false" ht="15.8" hidden="false" customHeight="false" outlineLevel="0" collapsed="false">
      <c r="A39" s="446" t="s">
        <v>475</v>
      </c>
      <c r="B39" s="435" t="n">
        <f aca="false">IF(Inscription!$B$8=$A39,E39,0)</f>
        <v>0</v>
      </c>
      <c r="C39" s="435" t="n">
        <f aca="false">IF(Inscription!$B$8=$A39,D39,0)</f>
        <v>0</v>
      </c>
      <c r="D39" s="435" t="n">
        <v>7</v>
      </c>
      <c r="E39" s="435" t="n">
        <v>5</v>
      </c>
      <c r="F39" s="437" t="s">
        <v>476</v>
      </c>
    </row>
    <row r="40" customFormat="false" ht="15.8" hidden="false" customHeight="false" outlineLevel="0" collapsed="false">
      <c r="A40" s="348" t="s">
        <v>477</v>
      </c>
      <c r="B40" s="435" t="n">
        <f aca="false">IF(Inscription!$B$8=$A40,E40,0)</f>
        <v>0</v>
      </c>
      <c r="C40" s="435" t="n">
        <f aca="false">IF(Inscription!$B$8=$A40,D40,0)</f>
        <v>0</v>
      </c>
      <c r="D40" s="435" t="n">
        <v>7</v>
      </c>
      <c r="E40" s="435" t="n">
        <v>5</v>
      </c>
      <c r="F40" s="437" t="s">
        <v>478</v>
      </c>
    </row>
    <row r="41" customFormat="false" ht="15.8" hidden="false" customHeight="false" outlineLevel="0" collapsed="false">
      <c r="A41" s="445" t="s">
        <v>479</v>
      </c>
      <c r="B41" s="435" t="n">
        <f aca="false">IF(Inscription!$B$8=$A41,E41,0)</f>
        <v>0</v>
      </c>
      <c r="C41" s="435" t="n">
        <f aca="false">IF(Inscription!$B$8=$A41,D41,0)</f>
        <v>0</v>
      </c>
      <c r="D41" s="435" t="n">
        <v>7</v>
      </c>
      <c r="E41" s="435" t="n">
        <v>5</v>
      </c>
      <c r="F41" s="437" t="s">
        <v>480</v>
      </c>
    </row>
    <row r="42" customFormat="false" ht="15.8" hidden="false" customHeight="false" outlineLevel="0" collapsed="false">
      <c r="A42" s="445" t="s">
        <v>481</v>
      </c>
      <c r="B42" s="435" t="n">
        <f aca="false">IF(Inscription!$B$8=$A42,E42,0)</f>
        <v>0</v>
      </c>
      <c r="C42" s="435" t="n">
        <f aca="false">IF(Inscription!$B$8=$A42,D42,0)</f>
        <v>0</v>
      </c>
      <c r="D42" s="435" t="n">
        <v>7</v>
      </c>
      <c r="E42" s="435" t="n">
        <v>5</v>
      </c>
      <c r="F42" s="437" t="s">
        <v>482</v>
      </c>
    </row>
    <row r="43" customFormat="false" ht="15.8" hidden="false" customHeight="false" outlineLevel="0" collapsed="false">
      <c r="A43" s="434" t="s">
        <v>483</v>
      </c>
      <c r="B43" s="435" t="n">
        <f aca="false">IF(Inscription!$B$8=$A43,E43,0)</f>
        <v>0</v>
      </c>
      <c r="C43" s="435" t="n">
        <f aca="false">IF(Inscription!$B$8=$A43,D43,0)</f>
        <v>0</v>
      </c>
      <c r="D43" s="435" t="n">
        <v>1</v>
      </c>
      <c r="E43" s="435" t="n">
        <v>3</v>
      </c>
      <c r="F43" s="437" t="s">
        <v>484</v>
      </c>
    </row>
    <row r="44" customFormat="false" ht="15.8" hidden="false" customHeight="false" outlineLevel="0" collapsed="false">
      <c r="A44" s="434" t="s">
        <v>485</v>
      </c>
      <c r="B44" s="435" t="n">
        <f aca="false">IF(Inscription!$B$8=$A44,E44,0)</f>
        <v>0</v>
      </c>
      <c r="C44" s="435" t="n">
        <f aca="false">IF(Inscription!$B$8=$A44,D44,0)</f>
        <v>0</v>
      </c>
      <c r="D44" s="435" t="n">
        <v>1</v>
      </c>
      <c r="E44" s="435" t="n">
        <v>3</v>
      </c>
    </row>
    <row r="45" customFormat="false" ht="15.8" hidden="false" customHeight="false" outlineLevel="0" collapsed="false">
      <c r="A45" s="434" t="s">
        <v>486</v>
      </c>
      <c r="B45" s="435" t="n">
        <f aca="false">IF(Inscription!$B$8=$A45,E45,0)</f>
        <v>0</v>
      </c>
      <c r="C45" s="435" t="n">
        <f aca="false">IF(Inscription!$B$8=$A45,D45,0)</f>
        <v>0</v>
      </c>
      <c r="D45" s="435" t="n">
        <v>1</v>
      </c>
      <c r="E45" s="435" t="n">
        <v>3</v>
      </c>
    </row>
    <row r="46" customFormat="false" ht="15.8" hidden="false" customHeight="false" outlineLevel="0" collapsed="false">
      <c r="A46" s="434" t="s">
        <v>446</v>
      </c>
      <c r="C46" s="435"/>
      <c r="E46" s="435"/>
      <c r="F46" s="447" t="n">
        <f aca="true">TODAY()</f>
        <v>44742</v>
      </c>
      <c r="G46" s="447" t="n">
        <f aca="false">Inscription!B11</f>
        <v>0</v>
      </c>
      <c r="H46" s="437" t="n">
        <f aca="false">(F46-G46)/365.25</f>
        <v>122.496919917864</v>
      </c>
      <c r="I46" s="437" t="s">
        <v>487</v>
      </c>
    </row>
    <row r="47" customFormat="false" ht="15.8" hidden="false" customHeight="false" outlineLevel="0" collapsed="false">
      <c r="A47" s="434" t="s">
        <v>488</v>
      </c>
      <c r="C47" s="435"/>
      <c r="E47" s="435"/>
    </row>
    <row r="48" customFormat="false" ht="15.8" hidden="false" customHeight="false" outlineLevel="0" collapsed="false">
      <c r="A48" s="448" t="s">
        <v>489</v>
      </c>
      <c r="B48" s="435" t="n">
        <f aca="false">IF(Inscription!$B$8=$A48,E48,0)</f>
        <v>0</v>
      </c>
      <c r="C48" s="435" t="n">
        <f aca="false">IF(Inscription!$B$8=$A48,D48,0)</f>
        <v>0</v>
      </c>
      <c r="D48" s="435" t="n">
        <v>9</v>
      </c>
      <c r="E48" s="435" t="n">
        <v>1</v>
      </c>
    </row>
    <row r="49" customFormat="false" ht="15.8" hidden="false" customHeight="false" outlineLevel="0" collapsed="false">
      <c r="A49" s="440" t="s">
        <v>490</v>
      </c>
      <c r="B49" s="435" t="n">
        <f aca="false">IF(Inscription!$B$8=$A49,E49,0)</f>
        <v>0</v>
      </c>
      <c r="C49" s="435" t="n">
        <f aca="false">IF(Inscription!$B$8=$A49,D49,0)</f>
        <v>0</v>
      </c>
      <c r="D49" s="435" t="n">
        <v>5.5</v>
      </c>
      <c r="E49" s="435" t="n">
        <v>3</v>
      </c>
    </row>
    <row r="50" customFormat="false" ht="15.8" hidden="false" customHeight="false" outlineLevel="0" collapsed="false">
      <c r="A50" s="449" t="s">
        <v>491</v>
      </c>
      <c r="B50" s="435" t="n">
        <f aca="false">IF(Inscription!$B$8=$A50,E50,0)</f>
        <v>0</v>
      </c>
      <c r="C50" s="435" t="n">
        <f aca="false">IF(Inscription!$B$8=$A50,D50,0)</f>
        <v>0</v>
      </c>
      <c r="D50" s="435" t="n">
        <v>1</v>
      </c>
      <c r="E50" s="435" t="n">
        <v>3</v>
      </c>
    </row>
    <row r="51" customFormat="false" ht="15.8" hidden="false" customHeight="false" outlineLevel="0" collapsed="false">
      <c r="A51" s="440" t="s">
        <v>492</v>
      </c>
      <c r="B51" s="435" t="n">
        <f aca="false">IF(Inscription!$B$8=$A51,E51,0)</f>
        <v>0</v>
      </c>
      <c r="C51" s="435" t="n">
        <f aca="false">IF(Inscription!$B$8=$A51,D51,0)</f>
        <v>0</v>
      </c>
      <c r="D51" s="435" t="n">
        <v>1</v>
      </c>
      <c r="E51" s="435" t="n">
        <v>3</v>
      </c>
    </row>
    <row r="52" customFormat="false" ht="15.8" hidden="false" customHeight="false" outlineLevel="0" collapsed="false">
      <c r="A52" s="434" t="s">
        <v>493</v>
      </c>
      <c r="B52" s="435" t="n">
        <f aca="false">IF(Inscription!$B$8=$A52,E52,0)</f>
        <v>0</v>
      </c>
      <c r="C52" s="435" t="n">
        <f aca="false">IF(Inscription!$B$8=$A52,D52,0)</f>
        <v>0</v>
      </c>
      <c r="D52" s="435" t="n">
        <v>1</v>
      </c>
      <c r="E52" s="435" t="n">
        <v>3</v>
      </c>
    </row>
    <row r="53" customFormat="false" ht="15.8" hidden="false" customHeight="false" outlineLevel="0" collapsed="false">
      <c r="A53" s="434" t="s">
        <v>446</v>
      </c>
      <c r="C53" s="435"/>
      <c r="E53" s="435"/>
    </row>
    <row r="54" customFormat="false" ht="15.8" hidden="false" customHeight="false" outlineLevel="0" collapsed="false">
      <c r="A54" s="434" t="s">
        <v>494</v>
      </c>
      <c r="C54" s="435"/>
      <c r="E54" s="435"/>
    </row>
    <row r="55" customFormat="false" ht="15.8" hidden="false" customHeight="false" outlineLevel="0" collapsed="false">
      <c r="A55" s="434" t="s">
        <v>495</v>
      </c>
      <c r="B55" s="435" t="n">
        <f aca="false">IF(Inscription!$B$8=$A55,E55,0)</f>
        <v>0</v>
      </c>
      <c r="C55" s="435" t="n">
        <f aca="false">IF(Inscription!$B$8=$A55,D55,0)</f>
        <v>0</v>
      </c>
      <c r="D55" s="435" t="n">
        <v>9</v>
      </c>
      <c r="E55" s="435" t="n">
        <v>1</v>
      </c>
    </row>
    <row r="56" customFormat="false" ht="15.8" hidden="false" customHeight="false" outlineLevel="0" collapsed="false">
      <c r="A56" s="440" t="s">
        <v>496</v>
      </c>
      <c r="B56" s="435" t="n">
        <f aca="false">IF(Inscription!$B$8=$A56,E56,0)</f>
        <v>0</v>
      </c>
      <c r="C56" s="435" t="n">
        <f aca="false">IF(Inscription!$B$8=$A56,D56,0)</f>
        <v>0</v>
      </c>
      <c r="D56" s="435" t="n">
        <v>1</v>
      </c>
      <c r="E56" s="435" t="n">
        <v>1</v>
      </c>
    </row>
    <row r="57" customFormat="false" ht="15.8" hidden="false" customHeight="false" outlineLevel="0" collapsed="false">
      <c r="A57" s="440" t="s">
        <v>497</v>
      </c>
      <c r="B57" s="435" t="n">
        <f aca="false">IF(Inscription!$B$8=$A57,E57,0)</f>
        <v>0</v>
      </c>
      <c r="C57" s="435" t="n">
        <f aca="false">IF(Inscription!$B$8=$A57,D57,0)</f>
        <v>0</v>
      </c>
      <c r="D57" s="435" t="n">
        <v>1</v>
      </c>
      <c r="E57" s="435" t="n">
        <v>1</v>
      </c>
    </row>
    <row r="58" customFormat="false" ht="15.8" hidden="false" customHeight="false" outlineLevel="0" collapsed="false">
      <c r="A58" s="446" t="s">
        <v>498</v>
      </c>
      <c r="B58" s="435" t="n">
        <f aca="false">IF(Inscription!$B$8=$A58,E58,0)</f>
        <v>0</v>
      </c>
      <c r="C58" s="435" t="n">
        <f aca="false">IF(Inscription!$B$8=$A58,D58,0)</f>
        <v>0</v>
      </c>
      <c r="D58" s="435" t="n">
        <v>7</v>
      </c>
      <c r="E58" s="435" t="n">
        <v>4</v>
      </c>
    </row>
    <row r="59" customFormat="false" ht="15.8" hidden="false" customHeight="false" outlineLevel="0" collapsed="false">
      <c r="A59" s="440" t="s">
        <v>499</v>
      </c>
      <c r="B59" s="435" t="n">
        <f aca="false">IF(Inscription!$B$8=$A59,E59,0)</f>
        <v>0</v>
      </c>
      <c r="C59" s="435" t="n">
        <f aca="false">IF(Inscription!$B$8=$A59,D59,0)</f>
        <v>0</v>
      </c>
      <c r="D59" s="435" t="n">
        <v>1</v>
      </c>
      <c r="E59" s="435" t="n">
        <v>3</v>
      </c>
    </row>
    <row r="60" customFormat="false" ht="15.8" hidden="false" customHeight="false" outlineLevel="0" collapsed="false">
      <c r="A60" s="440" t="s">
        <v>500</v>
      </c>
      <c r="B60" s="435" t="n">
        <f aca="false">IF(Inscription!$B$8=$A60,E60,0)</f>
        <v>0</v>
      </c>
      <c r="C60" s="435" t="n">
        <f aca="false">IF(Inscription!$B$8=$A60,D60,0)</f>
        <v>0</v>
      </c>
      <c r="D60" s="435" t="n">
        <v>1</v>
      </c>
      <c r="E60" s="435" t="n">
        <v>3</v>
      </c>
    </row>
    <row r="61" customFormat="false" ht="15.8" hidden="false" customHeight="false" outlineLevel="0" collapsed="false">
      <c r="A61" s="440" t="s">
        <v>501</v>
      </c>
      <c r="B61" s="435" t="n">
        <f aca="false">IF(Inscription!$B$8=$A61,E61,0)</f>
        <v>0</v>
      </c>
      <c r="C61" s="435" t="n">
        <f aca="false">IF(Inscription!$B$8=$A61,D61,0)</f>
        <v>0</v>
      </c>
      <c r="D61" s="435" t="n">
        <v>1</v>
      </c>
      <c r="E61" s="435" t="n">
        <v>3</v>
      </c>
    </row>
    <row r="62" customFormat="false" ht="15.8" hidden="false" customHeight="false" outlineLevel="0" collapsed="false">
      <c r="A62" s="446" t="s">
        <v>502</v>
      </c>
      <c r="B62" s="435" t="n">
        <f aca="false">IF(Inscription!$B$8=$A62,E62,0)</f>
        <v>0</v>
      </c>
      <c r="C62" s="435" t="n">
        <f aca="false">IF(Inscription!$B$8=$A62,D62,0)</f>
        <v>0</v>
      </c>
      <c r="D62" s="435" t="n">
        <v>7</v>
      </c>
      <c r="E62" s="435" t="n">
        <v>5</v>
      </c>
      <c r="H62" s="450"/>
    </row>
    <row r="63" customFormat="false" ht="15.8" hidden="false" customHeight="false" outlineLevel="0" collapsed="false">
      <c r="A63" s="448" t="s">
        <v>503</v>
      </c>
      <c r="B63" s="435" t="n">
        <f aca="false">IF(Inscription!$B$8=$A63,E63,0)</f>
        <v>0</v>
      </c>
      <c r="C63" s="435" t="n">
        <f aca="false">IF(Inscription!$B$8=$A63,D63,0)</f>
        <v>0</v>
      </c>
      <c r="D63" s="435" t="n">
        <v>1</v>
      </c>
      <c r="E63" s="435" t="n">
        <v>3</v>
      </c>
    </row>
    <row r="64" customFormat="false" ht="15.8" hidden="false" customHeight="false" outlineLevel="0" collapsed="false">
      <c r="A64" s="434" t="s">
        <v>504</v>
      </c>
      <c r="B64" s="435" t="n">
        <f aca="false">IF(Inscription!$B$8=$A64,E64,0)</f>
        <v>0</v>
      </c>
      <c r="C64" s="435" t="n">
        <f aca="false">IF(Inscription!$B$8=$A64,D64,0)</f>
        <v>0</v>
      </c>
      <c r="D64" s="435" t="n">
        <v>1</v>
      </c>
      <c r="E64" s="435" t="n">
        <v>3</v>
      </c>
    </row>
    <row r="65" customFormat="false" ht="15.8" hidden="false" customHeight="false" outlineLevel="0" collapsed="false">
      <c r="A65" s="434" t="s">
        <v>446</v>
      </c>
      <c r="C65" s="435"/>
      <c r="E65" s="435"/>
    </row>
    <row r="66" customFormat="false" ht="15.8" hidden="false" customHeight="false" outlineLevel="0" collapsed="false">
      <c r="A66" s="434" t="s">
        <v>505</v>
      </c>
      <c r="C66" s="435"/>
      <c r="E66" s="435"/>
      <c r="H66" s="451"/>
    </row>
    <row r="67" customFormat="false" ht="15.8" hidden="false" customHeight="false" outlineLevel="0" collapsed="false">
      <c r="A67" s="348" t="s">
        <v>506</v>
      </c>
      <c r="B67" s="435" t="n">
        <f aca="false">IF(Inscription!$B$8=$A67,E67,0)</f>
        <v>0</v>
      </c>
      <c r="C67" s="435" t="n">
        <f aca="false">IF(Inscription!$B$8=$A67,D67,0)</f>
        <v>0</v>
      </c>
      <c r="D67" s="435" t="n">
        <v>9</v>
      </c>
      <c r="E67" s="435" t="n">
        <v>1</v>
      </c>
      <c r="H67" s="452"/>
    </row>
    <row r="68" customFormat="false" ht="15.8" hidden="false" customHeight="false" outlineLevel="0" collapsed="false">
      <c r="A68" s="440" t="s">
        <v>507</v>
      </c>
      <c r="B68" s="435" t="n">
        <f aca="false">IF(Inscription!$B$8=$A68,E68,0)</f>
        <v>0</v>
      </c>
      <c r="C68" s="435" t="n">
        <f aca="false">IF(Inscription!$B$8=$A68,D68,0)</f>
        <v>0</v>
      </c>
      <c r="D68" s="435" t="n">
        <v>9</v>
      </c>
      <c r="E68" s="435" t="n">
        <v>1</v>
      </c>
      <c r="H68" s="451"/>
    </row>
    <row r="69" customFormat="false" ht="15.8" hidden="false" customHeight="false" outlineLevel="0" collapsed="false">
      <c r="A69" s="440" t="s">
        <v>490</v>
      </c>
      <c r="B69" s="435" t="n">
        <f aca="false">IF(Inscription!$B$8=$A69,E69,0)</f>
        <v>0</v>
      </c>
      <c r="C69" s="435" t="n">
        <f aca="false">IF(Inscription!$B$8=$A69,D69,0)</f>
        <v>0</v>
      </c>
      <c r="D69" s="435" t="n">
        <v>5.5</v>
      </c>
      <c r="E69" s="435" t="n">
        <v>3</v>
      </c>
    </row>
    <row r="70" customFormat="false" ht="15.8" hidden="false" customHeight="false" outlineLevel="0" collapsed="false">
      <c r="A70" s="440" t="s">
        <v>508</v>
      </c>
      <c r="B70" s="435" t="n">
        <f aca="false">IF(Inscription!$B$8=$A70,E70,0)</f>
        <v>0</v>
      </c>
      <c r="C70" s="435" t="n">
        <f aca="false">IF(Inscription!$B$8=$A70,D70,0)</f>
        <v>0</v>
      </c>
      <c r="D70" s="435" t="n">
        <v>1</v>
      </c>
      <c r="E70" s="435" t="n">
        <v>3</v>
      </c>
    </row>
    <row r="71" customFormat="false" ht="15.8" hidden="false" customHeight="false" outlineLevel="0" collapsed="false">
      <c r="A71" s="440" t="s">
        <v>509</v>
      </c>
      <c r="B71" s="435" t="n">
        <f aca="false">IF(Inscription!$B$8=$A71,E71,0)</f>
        <v>0</v>
      </c>
      <c r="C71" s="435" t="n">
        <f aca="false">IF(Inscription!$B$8=$A71,D71,0)</f>
        <v>0</v>
      </c>
      <c r="D71" s="435" t="n">
        <v>1</v>
      </c>
      <c r="E71" s="435" t="n">
        <v>3</v>
      </c>
    </row>
    <row r="72" customFormat="false" ht="15.8" hidden="false" customHeight="false" outlineLevel="0" collapsed="false">
      <c r="A72" s="440" t="s">
        <v>510</v>
      </c>
      <c r="B72" s="435" t="n">
        <f aca="false">IF(Inscription!$B$8=$A72,E72,0)</f>
        <v>0</v>
      </c>
      <c r="C72" s="435" t="n">
        <f aca="false">IF(Inscription!$B$8=$A72,D72,0)</f>
        <v>0</v>
      </c>
      <c r="D72" s="435" t="n">
        <v>1</v>
      </c>
      <c r="E72" s="435" t="n">
        <v>3</v>
      </c>
    </row>
    <row r="73" customFormat="false" ht="15.8" hidden="false" customHeight="false" outlineLevel="0" collapsed="false">
      <c r="A73" s="441" t="s">
        <v>511</v>
      </c>
      <c r="B73" s="435" t="n">
        <f aca="false">IF(Inscription!$B$8=$A73,E73,0)</f>
        <v>0</v>
      </c>
      <c r="C73" s="435" t="n">
        <f aca="false">IF(Inscription!$B$8=$A73,D73,0)</f>
        <v>0</v>
      </c>
      <c r="D73" s="435" t="n">
        <v>1</v>
      </c>
      <c r="E73" s="435" t="n">
        <v>3</v>
      </c>
    </row>
    <row r="74" customFormat="false" ht="15.8" hidden="false" customHeight="false" outlineLevel="0" collapsed="false">
      <c r="A74" s="440" t="s">
        <v>512</v>
      </c>
      <c r="B74" s="435" t="n">
        <f aca="false">IF(Inscription!$B$8=$A74,E74,0)</f>
        <v>0</v>
      </c>
      <c r="C74" s="435" t="n">
        <f aca="false">IF(Inscription!$B$8=$A74,D74,0)</f>
        <v>0</v>
      </c>
      <c r="D74" s="435" t="n">
        <v>1</v>
      </c>
      <c r="E74" s="435" t="n">
        <v>3</v>
      </c>
    </row>
    <row r="75" customFormat="false" ht="15.8" hidden="false" customHeight="false" outlineLevel="0" collapsed="false">
      <c r="A75" s="453" t="s">
        <v>513</v>
      </c>
      <c r="B75" s="435" t="n">
        <f aca="false">IF(Inscription!$B$8=$A75,E75,0)</f>
        <v>0</v>
      </c>
      <c r="C75" s="435" t="n">
        <f aca="false">IF(Inscription!$B$8=$A75,D75,0)</f>
        <v>0</v>
      </c>
      <c r="D75" s="435" t="n">
        <v>1</v>
      </c>
      <c r="E75" s="435" t="n">
        <v>3</v>
      </c>
    </row>
    <row r="76" customFormat="false" ht="15.8" hidden="false" customHeight="false" outlineLevel="0" collapsed="false">
      <c r="C76" s="435"/>
      <c r="E76" s="435"/>
      <c r="F76" s="454" t="s">
        <v>514</v>
      </c>
      <c r="G76" s="455"/>
      <c r="H76" s="455"/>
      <c r="I76" s="456" t="s">
        <v>515</v>
      </c>
      <c r="J76" s="455"/>
      <c r="K76" s="455"/>
      <c r="L76" s="455"/>
      <c r="M76" s="456" t="s">
        <v>516</v>
      </c>
      <c r="N76" s="457"/>
    </row>
    <row r="77" customFormat="false" ht="15.8" hidden="false" customHeight="false" outlineLevel="0" collapsed="false">
      <c r="C77" s="435"/>
      <c r="E77" s="435"/>
      <c r="F77" s="458" t="s">
        <v>22</v>
      </c>
      <c r="I77" s="437" t="s">
        <v>22</v>
      </c>
      <c r="M77" s="447" t="str">
        <f aca="false">IF(OR($C$2=1,$C$2=9,$C$2=10,$C$2=11,$C$2=12),I77,IF(OR($C$2=2,$C$2=3,$C$2=4,$C$2=5,$C$2=8),F77,""))</f>
        <v/>
      </c>
      <c r="N77" s="459"/>
    </row>
    <row r="78" customFormat="false" ht="15.8" hidden="false" customHeight="false" outlineLevel="0" collapsed="false">
      <c r="A78" s="434" t="s">
        <v>517</v>
      </c>
      <c r="C78" s="435"/>
      <c r="E78" s="435"/>
      <c r="F78" s="458" t="s">
        <v>518</v>
      </c>
      <c r="I78" s="437" t="s">
        <v>519</v>
      </c>
      <c r="M78" s="447" t="str">
        <f aca="false">IF(OR($C$2=1,$C$2=9,$C$2=10,$C$2=11,$C$2=12),I78,IF(OR($C$2=2,$C$2=3,$C$2=4,$C$2=5,$C$2=8),F78,""))</f>
        <v/>
      </c>
      <c r="N78" s="459"/>
    </row>
    <row r="79" customFormat="false" ht="15.8" hidden="false" customHeight="false" outlineLevel="0" collapsed="false">
      <c r="A79" s="434" t="s">
        <v>520</v>
      </c>
      <c r="C79" s="435"/>
      <c r="E79" s="435"/>
      <c r="F79" s="458" t="s">
        <v>521</v>
      </c>
      <c r="I79" s="437" t="s">
        <v>522</v>
      </c>
      <c r="M79" s="447" t="str">
        <f aca="false">IF(OR($C$2=1,$C$2=9,$C$2=10,$C$2=11,$C$2=12),I79,IF(OR($C$2=2,$C$2=3,$C$2=4,$C$2=5,$C$2=8),F79,""))</f>
        <v/>
      </c>
      <c r="N79" s="459"/>
    </row>
    <row r="80" customFormat="false" ht="15.8" hidden="false" customHeight="false" outlineLevel="0" collapsed="false">
      <c r="A80" s="434" t="s">
        <v>523</v>
      </c>
      <c r="C80" s="435"/>
      <c r="E80" s="435"/>
      <c r="F80" s="458" t="s">
        <v>524</v>
      </c>
      <c r="I80" s="437" t="s">
        <v>525</v>
      </c>
      <c r="M80" s="447" t="str">
        <f aca="false">IF(OR($C$2=1,$C$2=9,$C$2=10,$C$2=11,$C$2=12),I80,IF(OR($C$2=2,$C$2=3,$C$2=4,$C$2=5,$C$2=8),F80,""))</f>
        <v/>
      </c>
      <c r="N80" s="459"/>
    </row>
    <row r="81" customFormat="false" ht="15.8" hidden="false" customHeight="false" outlineLevel="0" collapsed="false">
      <c r="A81" s="434" t="s">
        <v>526</v>
      </c>
      <c r="C81" s="435"/>
      <c r="E81" s="435"/>
      <c r="F81" s="458" t="str">
        <f aca="false">""</f>
        <v/>
      </c>
      <c r="I81" s="437" t="s">
        <v>527</v>
      </c>
      <c r="M81" s="447" t="str">
        <f aca="false">IF(OR($C$2=1,$C$2=9,$C$2=10,$C$2=11,$C$2=12),I81,IF(OR($C$2=2,$C$2=3,$C$2=4,$C$2=5,$C$2=8),F81,""))</f>
        <v/>
      </c>
      <c r="N81" s="459"/>
    </row>
    <row r="82" customFormat="false" ht="15.8" hidden="false" customHeight="false" outlineLevel="0" collapsed="false">
      <c r="A82" s="434" t="s">
        <v>528</v>
      </c>
      <c r="E82" s="435"/>
      <c r="F82" s="458" t="str">
        <f aca="false">""</f>
        <v/>
      </c>
      <c r="M82" s="447" t="str">
        <f aca="false">IF(OR($C$2=1,$C$2=9,$C$2=10,$C$2=11,$C$2=12),I82,IF(OR($C$2=2,$C$2=3,$C$2=4,$C$2=5,$C$2=8),F82,""))</f>
        <v/>
      </c>
      <c r="N82" s="459"/>
    </row>
    <row r="83" customFormat="false" ht="15.8" hidden="false" customHeight="false" outlineLevel="0" collapsed="false">
      <c r="A83" s="434" t="s">
        <v>528</v>
      </c>
      <c r="C83" s="435"/>
      <c r="E83" s="435"/>
      <c r="F83" s="458" t="str">
        <f aca="false">""</f>
        <v/>
      </c>
      <c r="I83" s="437" t="s">
        <v>529</v>
      </c>
      <c r="M83" s="447" t="str">
        <f aca="false">IF(OR($C$2=1,$C$2=9,$C$2=10,$C$2=11,$C$2=12),I83,IF(OR($C$2=2,$C$2=3,$C$2=4,$C$2=5,$C$2=8),F83,""))</f>
        <v/>
      </c>
      <c r="N83" s="459"/>
    </row>
    <row r="84" customFormat="false" ht="15.8" hidden="false" customHeight="false" outlineLevel="0" collapsed="false">
      <c r="A84" s="434" t="s">
        <v>530</v>
      </c>
      <c r="C84" s="435"/>
      <c r="E84" s="435"/>
      <c r="F84" s="458" t="str">
        <f aca="false">""</f>
        <v/>
      </c>
      <c r="I84" s="437" t="s">
        <v>22</v>
      </c>
      <c r="M84" s="447" t="str">
        <f aca="false">IF(OR($C$2=1,$C$2=9,$C$2=10,$C$2=11,$C$2=12),I84,IF(OR($C$2=2,$C$2=3,$C$2=4,$C$2=5,$C$2=8),F84,""))</f>
        <v/>
      </c>
      <c r="N84" s="459"/>
    </row>
    <row r="85" customFormat="false" ht="15.8" hidden="false" customHeight="false" outlineLevel="0" collapsed="false">
      <c r="A85" s="434" t="s">
        <v>523</v>
      </c>
      <c r="C85" s="435"/>
      <c r="F85" s="460" t="str">
        <f aca="false">""</f>
        <v/>
      </c>
      <c r="G85" s="461"/>
      <c r="H85" s="461"/>
      <c r="I85" s="461"/>
      <c r="J85" s="461"/>
      <c r="K85" s="461"/>
      <c r="L85" s="461"/>
      <c r="M85" s="447" t="str">
        <f aca="false">IF(OR($C$2=1,$C$2=9,$C$2=10,$C$2=11,$C$2=12),I85,IF(OR($C$2=2,$C$2=3,$C$2=4,$C$2=5,$C$2=8),F85,""))</f>
        <v/>
      </c>
      <c r="N85" s="462"/>
    </row>
    <row r="86" customFormat="false" ht="17" hidden="false" customHeight="false" outlineLevel="0" collapsed="false">
      <c r="A86" s="463"/>
    </row>
    <row r="87" customFormat="false" ht="17" hidden="false" customHeight="false" outlineLevel="0" collapsed="false">
      <c r="A87" s="464" t="s">
        <v>531</v>
      </c>
      <c r="C87" s="437"/>
      <c r="D87" s="465" t="str">
        <f aca="false">IF(OR($C$2=1,$C$2=9,$C$2=10,$C$2=11,$C$2=12),A88,IF(OR($C$2=2,$C$2=3,$C$2=4,$C$2=5,$C$2=8),A87,""))</f>
        <v/>
      </c>
    </row>
    <row r="88" customFormat="false" ht="15.8" hidden="false" customHeight="false" outlineLevel="0" collapsed="false">
      <c r="A88" s="434" t="s">
        <v>532</v>
      </c>
      <c r="C88" s="437"/>
      <c r="D88" s="436"/>
    </row>
    <row r="89" customFormat="false" ht="17" hidden="false" customHeight="false" outlineLevel="0" collapsed="false">
      <c r="A89" s="466" t="s">
        <v>533</v>
      </c>
      <c r="C89" s="437"/>
      <c r="D89" s="465" t="str">
        <f aca="false">IF(OR($C$2=1,$C$2=9,$C$2=10,$C$2=11,$C$2=12),A90,IF(OR($C$2=2,$C$2=3,$C$2=4,$C$2=5,$C$2=8),A89,""))</f>
        <v/>
      </c>
    </row>
    <row r="90" customFormat="false" ht="15.8" hidden="false" customHeight="false" outlineLevel="0" collapsed="false">
      <c r="A90" s="467" t="s">
        <v>534</v>
      </c>
      <c r="C90" s="437"/>
      <c r="D90" s="436"/>
    </row>
    <row r="91" customFormat="false" ht="15.8" hidden="false" customHeight="false" outlineLevel="0" collapsed="false">
      <c r="A91" s="467"/>
    </row>
    <row r="92" customFormat="false" ht="15.8" hidden="false" customHeight="false" outlineLevel="0" collapsed="false">
      <c r="A92" s="468" t="s">
        <v>535</v>
      </c>
      <c r="B92" s="469"/>
    </row>
    <row r="93" customFormat="false" ht="15.8" hidden="false" customHeight="false" outlineLevel="0" collapsed="false">
      <c r="A93" s="470" t="s">
        <v>536</v>
      </c>
      <c r="B93" s="469"/>
      <c r="C93" s="435" t="s">
        <v>537</v>
      </c>
      <c r="D93" s="435" t="s">
        <v>538</v>
      </c>
      <c r="E93" s="435" t="s">
        <v>539</v>
      </c>
      <c r="F93" s="471" t="s">
        <v>540</v>
      </c>
    </row>
    <row r="94" customFormat="false" ht="15.8" hidden="false" customHeight="false" outlineLevel="0" collapsed="false">
      <c r="A94" s="472" t="s">
        <v>541</v>
      </c>
      <c r="B94" s="473"/>
      <c r="C94" s="474" t="str">
        <f aca="false">IF($C$2&lt;2,"",IF($C$2=2,$A$158,IF($C$2=3,$A94,IF($C$2=4,$A127,IF($C$2=5,$B127,IF($C$2=10,$A193,IF($C$2=11,$A211,IF($C$2=12,$B211,"-"))))))))</f>
        <v/>
      </c>
      <c r="D94" s="474" t="str">
        <f aca="false">IF($C$2&lt;2,"",IF($C$2=2,$A$158,IF($C$2=3,$A107,IF($C$2=4,$A127,IF($C$2=5,$B127,IF($C$2=10,$A193,IF($C$2=11,$A211,IF($C$2=12,$B211,"-"))))))))</f>
        <v/>
      </c>
      <c r="E94" s="474" t="str">
        <f aca="false">IF($C$2&lt;2,"",IF($C$2=2,$A$158,IF($C$2=3,"_",IF($C$2=4,$A127,IF($C$2=5,"_",IF($C$2=10,$A193,IF($C$2=11,$A211,"_")))))))</f>
        <v/>
      </c>
      <c r="F94" s="475" t="str">
        <f aca="false">IF($C$2&lt;2,"",IF($C$2=3,A97,IF($C$2=4,A143,IF($C$2=5,B143,""))))</f>
        <v/>
      </c>
    </row>
    <row r="95" customFormat="false" ht="15.8" hidden="false" customHeight="false" outlineLevel="0" collapsed="false">
      <c r="A95" s="476" t="s">
        <v>518</v>
      </c>
      <c r="B95" s="473"/>
      <c r="C95" s="474" t="str">
        <f aca="false">IF($C$2&lt;2,"",IF($C$2=2,$A$158,IF($C$2=3,$A95,IF($C$2=4,$A128,IF($C$2=5,$B128,IF($C$2=10,$A194,IF($C$2=11,$A212,IF($C$2=12,$B212,"-"))))))))</f>
        <v/>
      </c>
      <c r="D95" s="474" t="str">
        <f aca="false">IF($C$2&lt;2,"",IF($C$2=2,$A$158,IF($C$2=3,$A108,IF($C$2=4,$A128,IF($C$2=5,$B128,IF($C$2=10,$A194,IF($C$2=11,$A212,IF($C$2=12,$B212,"-"))))))))</f>
        <v/>
      </c>
      <c r="E95" s="474" t="str">
        <f aca="false">IF($C$2&lt;2,"",IF($C$2=2,$A$158,IF($C$2=3,"_",IF($C$2=4,$A128,IF($C$2=5,"_",IF($C$2=10,$A194,IF($C$2=11,$A212,"_")))))))</f>
        <v/>
      </c>
      <c r="F95" s="475" t="str">
        <f aca="false">IF($C$2&lt;2,"",IF($C$2=3,A98,IF($C$2=4,A144,IF($C$2=5,B144,""))))</f>
        <v/>
      </c>
    </row>
    <row r="96" customFormat="false" ht="15.8" hidden="false" customHeight="false" outlineLevel="0" collapsed="false">
      <c r="A96" s="476" t="s">
        <v>542</v>
      </c>
      <c r="B96" s="473"/>
      <c r="C96" s="474" t="str">
        <f aca="false">IF($C$2&lt;2,"",IF($C$2=2,$A$158,IF($C$2=3,$A96,IF($C$2=4,$A129,IF($C$2=5,$B129,IF($C$2=10,$A195,IF($C$2=11,$A213,IF($C$2=12,$B213,"-"))))))))</f>
        <v/>
      </c>
      <c r="D96" s="474" t="str">
        <f aca="false">IF($C$2&lt;2,"",IF($C$2=2,$A$158,IF($C$2=3,$A109,IF($C$2=4,$A129,IF($C$2=5,$B129,IF($C$2=10,$A195,IF($C$2=11,$A213,IF($C$2=12,$B213,"-"))))))))</f>
        <v/>
      </c>
      <c r="E96" s="474" t="str">
        <f aca="false">IF($C$2&lt;2,"",IF($C$2=2,$A$158,IF($C$2=3,"_",IF($C$2=4,$A129,IF($C$2=5,"_",IF($C$2=10,$A195,IF($C$2=11,$A213,"_")))))))</f>
        <v/>
      </c>
      <c r="F96" s="475" t="str">
        <f aca="false">IF($C$2&lt;2,"",IF($C$2=3,A99,IF($C$2=4,A145,IF($C$2=5,B145,""))))</f>
        <v/>
      </c>
    </row>
    <row r="97" customFormat="false" ht="15.8" hidden="false" customHeight="false" outlineLevel="0" collapsed="false">
      <c r="A97" s="476" t="s">
        <v>22</v>
      </c>
      <c r="B97" s="473"/>
      <c r="C97" s="474" t="str">
        <f aca="false">IF($C$2&lt;2,"",IF($C$2=2,$A$158,IF($C$2=3,$A97,IF($C$2=4,$A130,IF($C$2=5,$B130,IF($C$2=10,$A196,IF($C$2=11,$A214,IF($C$2=12,$B214,"-"))))))))</f>
        <v/>
      </c>
      <c r="D97" s="474" t="str">
        <f aca="false">IF($C$2&lt;2,"",IF($C$2=2,$A$158,IF($C$2=3,$A110,IF($C$2=4,$A130,IF($C$2=5,$B130,IF($C$2=10,$A196,IF($C$2=11,$A214,IF($C$2=12,$B214,"-"))))))))</f>
        <v/>
      </c>
      <c r="E97" s="474" t="str">
        <f aca="false">IF($C$2&lt;2,"",IF($C$2=2,$A$158,IF($C$2=3,"_",IF($C$2=4,$A130,IF($C$2=5,"_",IF($C$2=10,$A196,IF($C$2=11,$A214,"_")))))))</f>
        <v/>
      </c>
      <c r="F97" s="475" t="str">
        <f aca="false">IF($C$2&lt;2,"",IF($C$2=3,A100,IF($C$2=4,A146,IF($C$2=5,B146,""))))</f>
        <v/>
      </c>
    </row>
    <row r="98" customFormat="false" ht="15.8" hidden="false" customHeight="false" outlineLevel="0" collapsed="false">
      <c r="A98" s="476" t="s">
        <v>22</v>
      </c>
      <c r="B98" s="473"/>
      <c r="C98" s="474" t="str">
        <f aca="false">IF($C$2&lt;2,"",IF($C$2=2,$A$158,IF($C$2=3,$A98,IF($C$2=4,$A131,IF($C$2=5,$B131,IF($C$2=10,$A197,IF($C$2=11,$A215,IF($C$2=12,$B215,"-"))))))))</f>
        <v/>
      </c>
      <c r="D98" s="474" t="str">
        <f aca="false">IF($C$2&lt;2,"",IF($C$2=2,$A$158,IF($C$2=3,$A111,IF($C$2=4,$A131,IF($C$2=5,$B131,IF($C$2=10,$A197,IF($C$2=11,$A215,IF($C$2=12,$B215,"-"))))))))</f>
        <v/>
      </c>
      <c r="E98" s="474" t="str">
        <f aca="false">IF($C$2&lt;2,"",IF($C$2=2,$A$158,IF($C$2=3,"_",IF($C$2=4,$A131,IF($C$2=5,"_",IF($C$2=10,$A197,IF($C$2=11,$A215,"_")))))))</f>
        <v/>
      </c>
      <c r="F98" s="475" t="str">
        <f aca="false">IF($C$2&lt;2,"",IF($C$2=3,A101,IF($C$2=4,A147,IF($C$2=5,B147,""))))</f>
        <v/>
      </c>
    </row>
    <row r="99" customFormat="false" ht="15" hidden="false" customHeight="true" outlineLevel="0" collapsed="false">
      <c r="A99" s="476" t="s">
        <v>22</v>
      </c>
      <c r="B99" s="473"/>
      <c r="C99" s="474" t="str">
        <f aca="false">IF($C$2&lt;2,"",IF($C$2=2,$A$158,IF($C$2=3,$A99,IF($C$2=4,$A132,IF($C$2=5,$B132,IF($C$2=10,$A198,IF($C$2=11,$A216,IF($C$2=12,$B216,"-"))))))))</f>
        <v/>
      </c>
      <c r="D99" s="474" t="str">
        <f aca="false">IF($C$2&lt;2,"",IF($C$2=2,$A$158,IF($C$2=3,$A112,IF($C$2=4,$A132,IF($C$2=5,$B132,IF($C$2=10,$A198,IF($C$2=11,$A216,IF($C$2=12,$B216,"-"))))))))</f>
        <v/>
      </c>
      <c r="E99" s="474" t="str">
        <f aca="false">IF($C$2&lt;2,"",IF($C$2=2,$A$158,IF($C$2=3,"_",IF($C$2=4,$A132,IF($C$2=5,"_",IF($C$2=10,$A198,IF($C$2=11,$A216,"_")))))))</f>
        <v/>
      </c>
      <c r="F99" s="475" t="str">
        <f aca="false">IF($C$2&lt;2,"",IF($C$2=3,A102,IF($C$2=4,A148,IF($C$2=5,B148,""))))</f>
        <v/>
      </c>
    </row>
    <row r="100" customFormat="false" ht="15.8" hidden="false" customHeight="false" outlineLevel="0" collapsed="false">
      <c r="A100" s="476" t="s">
        <v>22</v>
      </c>
      <c r="B100" s="473"/>
      <c r="C100" s="474" t="str">
        <f aca="false">IF($C$2&lt;2,"",IF($C$2=2,$A$158,IF($C$2=3,$A100,IF($C$2=4,$A133,IF($C$2=5,$B133,IF($C$2=10,$A199,IF($C$2=11,$A217,IF($C$2=12,$B217,"-"))))))))</f>
        <v/>
      </c>
      <c r="D100" s="474" t="str">
        <f aca="false">IF($C$2&lt;2,"",IF($C$2=2,$A$158,IF($C$2=3,$A113,IF($C$2=4,$A133,IF($C$2=5,$B133,IF($C$2=10,$A199,IF($C$2=11,$A217,IF($C$2=12,$B217,"-"))))))))</f>
        <v/>
      </c>
      <c r="E100" s="474" t="str">
        <f aca="false">IF($C$2&lt;2,"",IF($C$2=2,$A$158,IF($C$2=3,"_",IF($C$2=4,$A133,IF($C$2=5,"_",IF($C$2=10,$A199,IF($C$2=11,$A217,"_")))))))</f>
        <v/>
      </c>
      <c r="F100" s="475" t="str">
        <f aca="false">IF($C$2&lt;2,"",IF($C$2=3,A103,IF($C$2=4,A149,IF($C$2=5,B149,""))))</f>
        <v/>
      </c>
    </row>
    <row r="101" customFormat="false" ht="15.8" hidden="false" customHeight="false" outlineLevel="0" collapsed="false">
      <c r="A101" s="476" t="s">
        <v>22</v>
      </c>
      <c r="B101" s="473"/>
      <c r="C101" s="474" t="str">
        <f aca="false">IF($C$2&lt;2,"",IF($C$2=2,$A$158,IF($C$2=3,$A101,IF($C$2=4,$A134,IF($C$2=5,$B134,IF($C$2=10,$A200,IF($C$2=11,$A218,IF($C$2=12,$B218,"-"))))))))</f>
        <v/>
      </c>
      <c r="D101" s="474" t="str">
        <f aca="false">IF($C$2&lt;2,"",IF($C$2=2,$A$158,IF($C$2=3,$A114,IF($C$2=4,$A134,IF($C$2=5,$B134,IF($C$2=10,$A200,IF($C$2=11,$A218,IF($C$2=12,$B218,"-"))))))))</f>
        <v/>
      </c>
      <c r="E101" s="474" t="str">
        <f aca="false">IF($C$2&lt;2,"",IF($C$2=2,$A$158,IF($C$2=3,"_",IF($C$2=4,$A134,IF($C$2=5,"_",IF($C$2=10,$A200,IF($C$2=11,$A218,"_")))))))</f>
        <v/>
      </c>
      <c r="F101" s="475" t="str">
        <f aca="false">IF($C$2&lt;2,"",IF($C$2=3,A104,IF($C$2=4,A150,IF($C$2=5,B150,""))))</f>
        <v/>
      </c>
    </row>
    <row r="102" customFormat="false" ht="15.8" hidden="false" customHeight="false" outlineLevel="0" collapsed="false">
      <c r="A102" s="476" t="s">
        <v>22</v>
      </c>
      <c r="B102" s="473"/>
      <c r="C102" s="474" t="str">
        <f aca="false">IF($C$2&lt;2,"",IF($C$2=2,$A$158,IF($C$2=3,$A102,IF($C$2=4,$A135,IF($C$2=5,$B135,IF($C$2=10,$A201,IF($C$2=11,$A219,IF($C$2=12,$B219,"-"))))))))</f>
        <v/>
      </c>
      <c r="D102" s="474" t="str">
        <f aca="false">IF($C$2&lt;2,"",IF($C$2=2,$A$158,IF($C$2=3,$A115,IF($C$2=4,$A135,IF($C$2=5,$B135,IF($C$2=10,$A201,IF($C$2=11,$A219,IF($C$2=12,$B219,"-"))))))))</f>
        <v/>
      </c>
      <c r="E102" s="474" t="str">
        <f aca="false">IF($C$2&lt;2,"",IF($C$2=2,$A$158,IF($C$2=3,"_",IF($C$2=4,$A135,IF($C$2=5,"_",IF($C$2=10,$A201,IF($C$2=11,$A219,"_")))))))</f>
        <v/>
      </c>
      <c r="F102" s="475" t="str">
        <f aca="false">IF($C$2&lt;2,"",IF($C$2=3,A105,IF($C$2=4,A151,IF($C$2=5,B151,""))))</f>
        <v/>
      </c>
    </row>
    <row r="103" customFormat="false" ht="15.8" hidden="false" customHeight="false" outlineLevel="0" collapsed="false">
      <c r="A103" s="476" t="s">
        <v>22</v>
      </c>
      <c r="B103" s="473"/>
      <c r="C103" s="474" t="str">
        <f aca="false">IF($C$2&lt;2,"",IF($C$2=2,$A$158,IF($C$2=3,$A103,IF($C$2=4,$A136,IF($C$2=5,$B136,IF($C$2=10,$A202,IF($C$2=11,$A220,IF($C$2=12,$B220,"-"))))))))</f>
        <v/>
      </c>
      <c r="D103" s="474" t="str">
        <f aca="false">IF($C$2&lt;2,"",IF($C$2=2,$A$158,IF($C$2=3,$A116,IF($C$2=4,$A136,IF($C$2=5,$B136,IF($C$2=10,$A202,IF($C$2=11,$A220,IF($C$2=12,$B220,"-"))))))))</f>
        <v/>
      </c>
      <c r="E103" s="474" t="str">
        <f aca="false">IF($C$2&lt;2,"",IF($C$2=2,$A$158,IF($C$2=3,"_",IF($C$2=4,$A136,IF($C$2=5,"_",IF($C$2=10,$A202,IF($C$2=11,$A220,"_")))))))</f>
        <v/>
      </c>
      <c r="F103" s="475" t="str">
        <f aca="false">IF($C$2&lt;2,"",IF($C$2=3,A106,IF($C$2=4,A152,IF($C$2=5,B152,""))))</f>
        <v/>
      </c>
    </row>
    <row r="104" customFormat="false" ht="15.8" hidden="false" customHeight="false" outlineLevel="0" collapsed="false">
      <c r="A104" s="476" t="s">
        <v>22</v>
      </c>
      <c r="B104" s="473"/>
      <c r="C104" s="474" t="str">
        <f aca="false">IF($C$2&lt;2,"",IF($C$2=2,$A$158,IF($C$2=3,$A104,IF($C$2=4,$A137,IF($C$2=5,$B137,IF($C$2=10,$A203,IF($C$2=11,$A221,IF($C$2=12,$B221,"-"))))))))</f>
        <v/>
      </c>
      <c r="D104" s="474" t="str">
        <f aca="false">IF($C$2&lt;2,"",IF($C$2=2,$A$158,IF($C$2=3,$A117,IF($C$2=4,$A137,IF($C$2=5,$B137,IF($C$2=10,$A203,IF($C$2=11,$A221,IF($C$2=12,$B221,"-"))))))))</f>
        <v/>
      </c>
      <c r="E104" s="474" t="str">
        <f aca="false">IF($C$2&lt;2,"",IF($C$2=2,$A$158,IF($C$2=3,"_",IF($C$2=4,$A137,IF($C$2=5,"_",IF($C$2=10,$A203,IF($C$2=11,$A221,"_")))))))</f>
        <v/>
      </c>
      <c r="F104" s="475"/>
    </row>
    <row r="105" customFormat="false" ht="15.8" hidden="false" customHeight="false" outlineLevel="0" collapsed="false">
      <c r="A105" s="476" t="s">
        <v>22</v>
      </c>
      <c r="B105" s="473"/>
      <c r="C105" s="474" t="str">
        <f aca="false">IF($C$2&lt;2,"",IF($C$2=2,$A$158,IF($C$2=3,$A105,IF($C$2=4,$A138,IF($C$2=5,$B138,IF($C$2=10,$A204,IF($C$2=11,$A222,IF($C$2=12,$B222,"-"))))))))</f>
        <v/>
      </c>
      <c r="D105" s="474" t="str">
        <f aca="false">IF($C$2&lt;2,"",IF($C$2=2,$A$158,IF($C$2=3,$A118,IF($C$2=4,$A138,IF($C$2=5,$B138,IF($C$2=10,$A204,IF($C$2=11,$A222,IF($C$2=12,$B222,"-"))))))))</f>
        <v/>
      </c>
      <c r="E105" s="474" t="str">
        <f aca="false">IF($C$2&lt;2,"",IF($C$2=2,$A$158,IF($C$2=3,"_",IF($C$2=4,$A138,IF($C$2=5,"_",IF($C$2=10,$A204,IF($C$2=11,$A222,"_")))))))</f>
        <v/>
      </c>
      <c r="F105" s="475"/>
    </row>
    <row r="106" customFormat="false" ht="15.8" hidden="false" customHeight="false" outlineLevel="0" collapsed="false">
      <c r="A106" s="470" t="s">
        <v>543</v>
      </c>
      <c r="B106" s="473"/>
      <c r="C106" s="477"/>
      <c r="D106" s="478" t="s">
        <v>544</v>
      </c>
      <c r="F106" s="477"/>
    </row>
    <row r="107" customFormat="false" ht="15.8" hidden="false" customHeight="false" outlineLevel="0" collapsed="false">
      <c r="A107" s="472" t="s">
        <v>541</v>
      </c>
      <c r="B107" s="473"/>
      <c r="C107" s="477" t="s">
        <v>22</v>
      </c>
      <c r="D107" s="477" t="s">
        <v>22</v>
      </c>
    </row>
    <row r="108" customFormat="false" ht="15.8" hidden="false" customHeight="false" outlineLevel="0" collapsed="false">
      <c r="A108" s="476" t="s">
        <v>518</v>
      </c>
      <c r="B108" s="473"/>
      <c r="C108" s="477" t="s">
        <v>22</v>
      </c>
      <c r="D108" s="477" t="str">
        <f aca="false">IF($C$2&lt;2,"",IF($C$2=7,"",IF($C$2=9,"Espagnol","Allemand")))</f>
        <v/>
      </c>
    </row>
    <row r="109" customFormat="false" ht="15.8" hidden="false" customHeight="false" outlineLevel="0" collapsed="false">
      <c r="A109" s="476" t="s">
        <v>545</v>
      </c>
      <c r="B109" s="473"/>
      <c r="C109" s="477" t="s">
        <v>22</v>
      </c>
      <c r="D109" s="477" t="str">
        <f aca="false">IF($C$2&lt;2,"",IF($C$2=7,"",IF($C$2=9,"","Chinois")))</f>
        <v/>
      </c>
      <c r="E109" s="477"/>
    </row>
    <row r="110" customFormat="false" ht="15.8" hidden="false" customHeight="false" outlineLevel="0" collapsed="false">
      <c r="A110" s="476" t="s">
        <v>546</v>
      </c>
      <c r="B110" s="473"/>
      <c r="C110" s="477" t="s">
        <v>22</v>
      </c>
      <c r="D110" s="477" t="str">
        <f aca="false">IF($C$2&lt;2,"",IF($C$2=7,"",IF($C$2=9,"","Espagnol")))</f>
        <v/>
      </c>
      <c r="E110" s="477"/>
    </row>
    <row r="111" customFormat="false" ht="15.8" hidden="false" customHeight="false" outlineLevel="0" collapsed="false">
      <c r="A111" s="476" t="s">
        <v>547</v>
      </c>
      <c r="B111" s="473"/>
      <c r="C111" s="477" t="s">
        <v>22</v>
      </c>
      <c r="D111" s="477" t="str">
        <f aca="false">IF($C$2&lt;2,"",IF($C$2=7,"",IF($C$2=9,"","LV-B au CNED")))</f>
        <v/>
      </c>
      <c r="E111" s="477"/>
    </row>
    <row r="112" customFormat="false" ht="15.8" hidden="false" customHeight="false" outlineLevel="0" collapsed="false">
      <c r="A112" s="476" t="s">
        <v>548</v>
      </c>
      <c r="B112" s="473"/>
      <c r="C112" s="477" t="s">
        <v>22</v>
      </c>
      <c r="D112" s="477" t="str">
        <f aca="false">IF($C$2&lt;2,"",IF($C$2=7,"",IF($C$2=9,"","LV-B à Bréquigny")))</f>
        <v/>
      </c>
      <c r="E112" s="477"/>
    </row>
    <row r="113" customFormat="false" ht="15.8" hidden="false" customHeight="false" outlineLevel="0" collapsed="false">
      <c r="A113" s="476" t="s">
        <v>22</v>
      </c>
      <c r="B113" s="473"/>
      <c r="C113" s="477" t="s">
        <v>22</v>
      </c>
      <c r="D113" s="477" t="s">
        <v>22</v>
      </c>
      <c r="E113" s="477"/>
    </row>
    <row r="114" customFormat="false" ht="15.8" hidden="false" customHeight="false" outlineLevel="0" collapsed="false">
      <c r="A114" s="476" t="s">
        <v>22</v>
      </c>
      <c r="B114" s="479"/>
      <c r="C114" s="477" t="s">
        <v>22</v>
      </c>
      <c r="D114" s="477" t="s">
        <v>22</v>
      </c>
      <c r="E114" s="477"/>
    </row>
    <row r="115" customFormat="false" ht="15.8" hidden="false" customHeight="false" outlineLevel="0" collapsed="false">
      <c r="A115" s="476" t="s">
        <v>22</v>
      </c>
      <c r="C115" s="477" t="s">
        <v>22</v>
      </c>
      <c r="D115" s="477" t="s">
        <v>22</v>
      </c>
    </row>
    <row r="116" customFormat="false" ht="15.8" hidden="false" customHeight="false" outlineLevel="0" collapsed="false">
      <c r="A116" s="476" t="s">
        <v>22</v>
      </c>
      <c r="C116" s="477" t="s">
        <v>22</v>
      </c>
      <c r="D116" s="477" t="s">
        <v>22</v>
      </c>
    </row>
    <row r="117" customFormat="false" ht="15.8" hidden="false" customHeight="false" outlineLevel="0" collapsed="false">
      <c r="A117" s="476" t="s">
        <v>22</v>
      </c>
      <c r="C117" s="477" t="s">
        <v>22</v>
      </c>
      <c r="D117" s="477" t="s">
        <v>22</v>
      </c>
    </row>
    <row r="118" customFormat="false" ht="15.8" hidden="false" customHeight="false" outlineLevel="0" collapsed="false">
      <c r="A118" s="476" t="s">
        <v>22</v>
      </c>
    </row>
    <row r="119" customFormat="false" ht="15.8" hidden="false" customHeight="false" outlineLevel="0" collapsed="false">
      <c r="A119" s="476"/>
    </row>
    <row r="120" customFormat="false" ht="15.8" hidden="false" customHeight="false" outlineLevel="0" collapsed="false">
      <c r="A120" s="480" t="s">
        <v>549</v>
      </c>
    </row>
    <row r="121" customFormat="false" ht="15.8" hidden="false" customHeight="false" outlineLevel="0" collapsed="false">
      <c r="A121" s="480" t="s">
        <v>550</v>
      </c>
    </row>
    <row r="122" customFormat="false" ht="15.8" hidden="false" customHeight="false" outlineLevel="0" collapsed="false">
      <c r="A122" s="480" t="s">
        <v>551</v>
      </c>
    </row>
    <row r="123" customFormat="false" ht="15.8" hidden="false" customHeight="false" outlineLevel="0" collapsed="false">
      <c r="A123" s="480" t="s">
        <v>552</v>
      </c>
    </row>
    <row r="124" customFormat="false" ht="15.8" hidden="false" customHeight="false" outlineLevel="0" collapsed="false">
      <c r="A124" s="481"/>
    </row>
    <row r="125" customFormat="false" ht="15.8" hidden="false" customHeight="false" outlineLevel="0" collapsed="false">
      <c r="A125" s="482" t="s">
        <v>553</v>
      </c>
      <c r="B125" s="483" t="s">
        <v>554</v>
      </c>
      <c r="C125" s="483"/>
      <c r="D125" s="483"/>
      <c r="E125" s="483"/>
      <c r="F125" s="483"/>
    </row>
    <row r="126" customFormat="false" ht="17" hidden="false" customHeight="false" outlineLevel="0" collapsed="false">
      <c r="A126" s="484" t="s">
        <v>555</v>
      </c>
      <c r="B126" s="485" t="s">
        <v>556</v>
      </c>
      <c r="C126" s="485"/>
      <c r="D126" s="485"/>
      <c r="E126" s="485"/>
      <c r="F126" s="485"/>
    </row>
    <row r="127" customFormat="false" ht="15.8" hidden="false" customHeight="false" outlineLevel="0" collapsed="false">
      <c r="A127" s="486" t="s">
        <v>541</v>
      </c>
      <c r="B127" s="487" t="s">
        <v>541</v>
      </c>
      <c r="C127" s="488"/>
      <c r="D127" s="489"/>
      <c r="E127" s="490"/>
      <c r="F127" s="490"/>
      <c r="G127" s="491"/>
      <c r="H127" s="491"/>
      <c r="I127" s="491"/>
      <c r="J127" s="491"/>
      <c r="K127" s="491"/>
      <c r="L127" s="491"/>
      <c r="M127" s="49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1"/>
      <c r="AK127" s="491"/>
      <c r="AL127" s="491"/>
      <c r="AM127" s="491"/>
      <c r="AN127" s="491"/>
      <c r="AO127" s="491"/>
      <c r="AP127" s="491"/>
      <c r="AQ127" s="491"/>
      <c r="AR127" s="491"/>
      <c r="AS127" s="491"/>
      <c r="AT127" s="491"/>
      <c r="AU127" s="491"/>
      <c r="AV127" s="491"/>
      <c r="AW127" s="491"/>
      <c r="AX127" s="491"/>
      <c r="AY127" s="491"/>
      <c r="AZ127" s="491"/>
      <c r="BA127" s="491"/>
      <c r="BB127" s="491"/>
      <c r="BC127" s="491"/>
      <c r="BD127" s="491"/>
      <c r="BE127" s="491"/>
      <c r="BF127" s="491"/>
    </row>
    <row r="128" customFormat="false" ht="15.8" hidden="false" customHeight="false" outlineLevel="0" collapsed="false">
      <c r="A128" s="486" t="s">
        <v>557</v>
      </c>
      <c r="B128" s="487" t="s">
        <v>557</v>
      </c>
      <c r="C128" s="492"/>
      <c r="D128" s="493"/>
      <c r="E128" s="494"/>
      <c r="F128" s="494"/>
    </row>
    <row r="129" customFormat="false" ht="15.8" hidden="false" customHeight="false" outlineLevel="0" collapsed="false">
      <c r="A129" s="486" t="s">
        <v>558</v>
      </c>
      <c r="B129" s="487" t="s">
        <v>558</v>
      </c>
      <c r="C129" s="492"/>
      <c r="D129" s="493"/>
      <c r="E129" s="494"/>
      <c r="F129" s="494"/>
    </row>
    <row r="130" customFormat="false" ht="15.8" hidden="false" customHeight="false" outlineLevel="0" collapsed="false">
      <c r="A130" s="486" t="s">
        <v>559</v>
      </c>
      <c r="B130" s="487" t="s">
        <v>559</v>
      </c>
      <c r="C130" s="492"/>
      <c r="D130" s="493"/>
      <c r="E130" s="494"/>
      <c r="F130" s="494"/>
    </row>
    <row r="131" customFormat="false" ht="15.8" hidden="false" customHeight="false" outlineLevel="0" collapsed="false">
      <c r="A131" s="486" t="s">
        <v>560</v>
      </c>
      <c r="B131" s="487" t="s">
        <v>560</v>
      </c>
      <c r="C131" s="492"/>
      <c r="D131" s="493"/>
      <c r="E131" s="494"/>
      <c r="F131" s="494"/>
    </row>
    <row r="132" customFormat="false" ht="15.8" hidden="false" customHeight="false" outlineLevel="0" collapsed="false">
      <c r="A132" s="486" t="s">
        <v>561</v>
      </c>
      <c r="B132" s="487" t="s">
        <v>561</v>
      </c>
      <c r="C132" s="492"/>
      <c r="D132" s="493"/>
      <c r="E132" s="494"/>
      <c r="F132" s="494"/>
    </row>
    <row r="133" customFormat="false" ht="15.8" hidden="false" customHeight="false" outlineLevel="0" collapsed="false">
      <c r="A133" s="486" t="s">
        <v>562</v>
      </c>
      <c r="B133" s="487" t="s">
        <v>562</v>
      </c>
      <c r="C133" s="492"/>
      <c r="D133" s="493"/>
      <c r="E133" s="494"/>
      <c r="F133" s="494"/>
    </row>
    <row r="134" customFormat="false" ht="15.8" hidden="false" customHeight="false" outlineLevel="0" collapsed="false">
      <c r="A134" s="486" t="s">
        <v>563</v>
      </c>
      <c r="B134" s="487" t="s">
        <v>563</v>
      </c>
      <c r="C134" s="492"/>
      <c r="D134" s="493"/>
      <c r="E134" s="494"/>
      <c r="F134" s="494"/>
    </row>
    <row r="135" customFormat="false" ht="15.8" hidden="false" customHeight="false" outlineLevel="0" collapsed="false">
      <c r="A135" s="486" t="s">
        <v>564</v>
      </c>
      <c r="B135" s="487" t="s">
        <v>564</v>
      </c>
      <c r="C135" s="492"/>
      <c r="D135" s="493"/>
      <c r="E135" s="494"/>
      <c r="F135" s="494"/>
    </row>
    <row r="136" customFormat="false" ht="15.8" hidden="false" customHeight="false" outlineLevel="0" collapsed="false">
      <c r="A136" s="486" t="s">
        <v>565</v>
      </c>
      <c r="B136" s="487" t="s">
        <v>565</v>
      </c>
      <c r="C136" s="492"/>
      <c r="D136" s="493"/>
      <c r="E136" s="494"/>
      <c r="F136" s="494"/>
    </row>
    <row r="137" customFormat="false" ht="15.8" hidden="false" customHeight="false" outlineLevel="0" collapsed="false">
      <c r="A137" s="495" t="s">
        <v>22</v>
      </c>
      <c r="B137" s="496" t="s">
        <v>22</v>
      </c>
      <c r="C137" s="492"/>
      <c r="D137" s="493"/>
      <c r="E137" s="494"/>
      <c r="F137" s="494"/>
    </row>
    <row r="138" customFormat="false" ht="15.8" hidden="false" customHeight="false" outlineLevel="0" collapsed="false">
      <c r="A138" s="495" t="s">
        <v>22</v>
      </c>
      <c r="B138" s="496" t="s">
        <v>22</v>
      </c>
      <c r="C138" s="494"/>
      <c r="D138" s="494"/>
      <c r="E138" s="494"/>
      <c r="F138" s="494"/>
    </row>
    <row r="139" customFormat="false" ht="15.8" hidden="false" customHeight="false" outlineLevel="0" collapsed="false">
      <c r="A139" s="495" t="s">
        <v>22</v>
      </c>
      <c r="B139" s="496" t="s">
        <v>22</v>
      </c>
      <c r="C139" s="494"/>
      <c r="D139" s="494"/>
      <c r="E139" s="494"/>
      <c r="F139" s="494"/>
    </row>
    <row r="140" customFormat="false" ht="15.8" hidden="false" customHeight="false" outlineLevel="0" collapsed="false">
      <c r="A140" s="495" t="s">
        <v>22</v>
      </c>
      <c r="B140" s="496" t="s">
        <v>22</v>
      </c>
      <c r="C140" s="494"/>
      <c r="D140" s="494"/>
      <c r="E140" s="494"/>
      <c r="F140" s="494"/>
    </row>
    <row r="141" customFormat="false" ht="15.8" hidden="false" customHeight="false" outlineLevel="0" collapsed="false">
      <c r="A141" s="495" t="s">
        <v>22</v>
      </c>
      <c r="B141" s="496" t="s">
        <v>22</v>
      </c>
      <c r="C141" s="494"/>
      <c r="D141" s="494"/>
      <c r="E141" s="494"/>
      <c r="F141" s="494"/>
    </row>
    <row r="142" customFormat="false" ht="17" hidden="false" customHeight="false" outlineLevel="0" collapsed="false">
      <c r="A142" s="484" t="s">
        <v>566</v>
      </c>
      <c r="B142" s="485" t="s">
        <v>566</v>
      </c>
      <c r="C142" s="485"/>
      <c r="D142" s="485"/>
      <c r="E142" s="485"/>
      <c r="F142" s="485"/>
    </row>
    <row r="143" customFormat="false" ht="15.8" hidden="false" customHeight="false" outlineLevel="0" collapsed="false">
      <c r="A143" s="486" t="s">
        <v>541</v>
      </c>
      <c r="B143" s="487" t="s">
        <v>541</v>
      </c>
      <c r="C143" s="492"/>
      <c r="D143" s="493"/>
      <c r="E143" s="494"/>
      <c r="F143" s="494"/>
    </row>
    <row r="144" customFormat="false" ht="15.8" hidden="false" customHeight="false" outlineLevel="0" collapsed="false">
      <c r="A144" s="495" t="s">
        <v>518</v>
      </c>
      <c r="B144" s="497" t="s">
        <v>518</v>
      </c>
      <c r="C144" s="492"/>
      <c r="D144" s="493"/>
      <c r="E144" s="494"/>
      <c r="F144" s="494"/>
    </row>
    <row r="145" customFormat="false" ht="15.8" hidden="false" customHeight="false" outlineLevel="0" collapsed="false">
      <c r="A145" s="495" t="s">
        <v>542</v>
      </c>
      <c r="B145" s="497" t="s">
        <v>542</v>
      </c>
      <c r="C145" s="492"/>
      <c r="D145" s="493"/>
      <c r="E145" s="494"/>
      <c r="F145" s="494"/>
    </row>
    <row r="146" customFormat="false" ht="15.8" hidden="false" customHeight="false" outlineLevel="0" collapsed="false">
      <c r="A146" s="495" t="s">
        <v>22</v>
      </c>
      <c r="B146" s="497" t="s">
        <v>567</v>
      </c>
      <c r="C146" s="492"/>
      <c r="D146" s="493"/>
      <c r="E146" s="494"/>
      <c r="F146" s="494"/>
    </row>
    <row r="147" customFormat="false" ht="15.8" hidden="false" customHeight="false" outlineLevel="0" collapsed="false">
      <c r="A147" s="495" t="s">
        <v>22</v>
      </c>
      <c r="B147" s="497" t="s">
        <v>568</v>
      </c>
      <c r="C147" s="492"/>
      <c r="D147" s="493"/>
      <c r="E147" s="494"/>
      <c r="F147" s="494"/>
    </row>
    <row r="148" customFormat="false" ht="15.8" hidden="false" customHeight="false" outlineLevel="0" collapsed="false">
      <c r="A148" s="495" t="s">
        <v>22</v>
      </c>
      <c r="B148" s="497" t="s">
        <v>22</v>
      </c>
      <c r="C148" s="492"/>
      <c r="D148" s="493"/>
      <c r="E148" s="494"/>
      <c r="F148" s="494"/>
    </row>
    <row r="149" customFormat="false" ht="15.8" hidden="false" customHeight="false" outlineLevel="0" collapsed="false">
      <c r="A149" s="495" t="s">
        <v>22</v>
      </c>
      <c r="B149" s="497" t="s">
        <v>22</v>
      </c>
      <c r="C149" s="492"/>
      <c r="D149" s="493"/>
      <c r="E149" s="494"/>
      <c r="F149" s="494"/>
    </row>
    <row r="150" customFormat="false" ht="15.8" hidden="false" customHeight="false" outlineLevel="0" collapsed="false">
      <c r="A150" s="495" t="s">
        <v>22</v>
      </c>
      <c r="B150" s="497" t="s">
        <v>22</v>
      </c>
      <c r="C150" s="492"/>
      <c r="D150" s="493"/>
      <c r="E150" s="494"/>
      <c r="F150" s="494"/>
    </row>
    <row r="151" customFormat="false" ht="15.8" hidden="false" customHeight="false" outlineLevel="0" collapsed="false">
      <c r="A151" s="495" t="s">
        <v>22</v>
      </c>
      <c r="B151" s="497" t="s">
        <v>22</v>
      </c>
      <c r="C151" s="492"/>
      <c r="D151" s="493"/>
      <c r="E151" s="494"/>
      <c r="F151" s="494"/>
    </row>
    <row r="152" customFormat="false" ht="15.8" hidden="false" customHeight="false" outlineLevel="0" collapsed="false">
      <c r="A152" s="495" t="s">
        <v>22</v>
      </c>
      <c r="B152" s="497" t="s">
        <v>22</v>
      </c>
      <c r="C152" s="492"/>
      <c r="D152" s="493"/>
      <c r="E152" s="494"/>
      <c r="F152" s="494"/>
    </row>
    <row r="153" customFormat="false" ht="15.8" hidden="false" customHeight="false" outlineLevel="0" collapsed="false">
      <c r="A153" s="498" t="s">
        <v>569</v>
      </c>
      <c r="B153" s="497" t="s">
        <v>22</v>
      </c>
      <c r="C153" s="492"/>
      <c r="D153" s="493"/>
      <c r="E153" s="494"/>
      <c r="F153" s="494"/>
    </row>
    <row r="154" customFormat="false" ht="15.8" hidden="false" customHeight="false" outlineLevel="0" collapsed="false">
      <c r="A154" s="499" t="s">
        <v>22</v>
      </c>
      <c r="B154" s="497" t="s">
        <v>22</v>
      </c>
      <c r="C154" s="492"/>
      <c r="D154" s="493"/>
      <c r="E154" s="494"/>
      <c r="F154" s="494"/>
    </row>
    <row r="155" customFormat="false" ht="15.8" hidden="false" customHeight="false" outlineLevel="0" collapsed="false">
      <c r="A155" s="499" t="s">
        <v>22</v>
      </c>
      <c r="B155" s="497" t="s">
        <v>22</v>
      </c>
      <c r="C155" s="492"/>
      <c r="D155" s="493"/>
      <c r="E155" s="494"/>
      <c r="F155" s="494"/>
    </row>
    <row r="156" customFormat="false" ht="15.8" hidden="false" customHeight="false" outlineLevel="0" collapsed="false">
      <c r="A156" s="499" t="s">
        <v>22</v>
      </c>
    </row>
    <row r="157" customFormat="false" ht="15.8" hidden="false" customHeight="false" outlineLevel="0" collapsed="false">
      <c r="A157" s="499"/>
    </row>
    <row r="158" customFormat="false" ht="15.8" hidden="false" customHeight="false" outlineLevel="0" collapsed="false">
      <c r="A158" s="500" t="s">
        <v>541</v>
      </c>
      <c r="B158" s="501"/>
    </row>
    <row r="159" customFormat="false" ht="15.8" hidden="false" customHeight="false" outlineLevel="0" collapsed="false">
      <c r="A159" s="499" t="s">
        <v>518</v>
      </c>
      <c r="B159" s="501"/>
    </row>
    <row r="160" customFormat="false" ht="15.8" hidden="false" customHeight="false" outlineLevel="0" collapsed="false">
      <c r="A160" s="499" t="s">
        <v>570</v>
      </c>
      <c r="B160" s="501"/>
    </row>
    <row r="161" customFormat="false" ht="15.8" hidden="false" customHeight="false" outlineLevel="0" collapsed="false">
      <c r="A161" s="499" t="s">
        <v>571</v>
      </c>
      <c r="B161" s="501"/>
    </row>
    <row r="162" customFormat="false" ht="15.8" hidden="false" customHeight="false" outlineLevel="0" collapsed="false">
      <c r="A162" s="499" t="s">
        <v>22</v>
      </c>
      <c r="B162" s="501"/>
    </row>
    <row r="163" customFormat="false" ht="15.8" hidden="false" customHeight="false" outlineLevel="0" collapsed="false">
      <c r="A163" s="499" t="s">
        <v>22</v>
      </c>
      <c r="B163" s="501"/>
    </row>
    <row r="164" customFormat="false" ht="15.8" hidden="false" customHeight="false" outlineLevel="0" collapsed="false">
      <c r="A164" s="499" t="s">
        <v>22</v>
      </c>
    </row>
    <row r="165" customFormat="false" ht="15.8" hidden="false" customHeight="false" outlineLevel="0" collapsed="false">
      <c r="A165" s="499" t="s">
        <v>22</v>
      </c>
    </row>
    <row r="166" customFormat="false" ht="15.8" hidden="false" customHeight="false" outlineLevel="0" collapsed="false">
      <c r="A166" s="499" t="s">
        <v>22</v>
      </c>
    </row>
    <row r="167" customFormat="false" ht="15.8" hidden="false" customHeight="false" outlineLevel="0" collapsed="false">
      <c r="A167" s="499" t="s">
        <v>22</v>
      </c>
    </row>
    <row r="168" customFormat="false" ht="15.8" hidden="false" customHeight="false" outlineLevel="0" collapsed="false">
      <c r="A168" s="499" t="s">
        <v>22</v>
      </c>
    </row>
    <row r="169" customFormat="false" ht="15.8" hidden="false" customHeight="false" outlineLevel="0" collapsed="false">
      <c r="A169" s="499" t="s">
        <v>22</v>
      </c>
    </row>
    <row r="170" customFormat="false" ht="15.8" hidden="false" customHeight="false" outlineLevel="0" collapsed="false">
      <c r="A170" s="499" t="s">
        <v>22</v>
      </c>
    </row>
    <row r="171" customFormat="false" ht="15.8" hidden="false" customHeight="false" outlineLevel="0" collapsed="false">
      <c r="A171" s="499"/>
    </row>
    <row r="172" customFormat="false" ht="15.8" hidden="false" customHeight="false" outlineLevel="0" collapsed="false">
      <c r="A172" s="499"/>
    </row>
    <row r="173" customFormat="false" ht="15.8" hidden="false" customHeight="false" outlineLevel="0" collapsed="false">
      <c r="A173" s="499"/>
    </row>
    <row r="174" customFormat="false" ht="15.8" hidden="false" customHeight="false" outlineLevel="0" collapsed="false">
      <c r="A174" s="502" t="s">
        <v>572</v>
      </c>
    </row>
    <row r="175" customFormat="false" ht="15.8" hidden="false" customHeight="false" outlineLevel="0" collapsed="false">
      <c r="A175" s="503" t="s">
        <v>541</v>
      </c>
    </row>
    <row r="176" customFormat="false" ht="15.8" hidden="false" customHeight="false" outlineLevel="0" collapsed="false">
      <c r="A176" s="504" t="s">
        <v>573</v>
      </c>
    </row>
    <row r="177" customFormat="false" ht="15.8" hidden="false" customHeight="false" outlineLevel="0" collapsed="false">
      <c r="A177" s="504" t="s">
        <v>574</v>
      </c>
    </row>
    <row r="178" customFormat="false" ht="15.8" hidden="false" customHeight="false" outlineLevel="0" collapsed="false">
      <c r="A178" s="504" t="s">
        <v>575</v>
      </c>
    </row>
    <row r="179" customFormat="false" ht="15.8" hidden="false" customHeight="false" outlineLevel="0" collapsed="false">
      <c r="A179" s="504" t="s">
        <v>576</v>
      </c>
      <c r="B179" s="501"/>
    </row>
    <row r="180" customFormat="false" ht="15.8" hidden="false" customHeight="false" outlineLevel="0" collapsed="false">
      <c r="A180" s="504" t="s">
        <v>577</v>
      </c>
      <c r="B180" s="501"/>
    </row>
    <row r="181" customFormat="false" ht="15.8" hidden="false" customHeight="false" outlineLevel="0" collapsed="false">
      <c r="A181" s="504" t="s">
        <v>578</v>
      </c>
      <c r="B181" s="501"/>
    </row>
    <row r="182" customFormat="false" ht="15.8" hidden="false" customHeight="false" outlineLevel="0" collapsed="false">
      <c r="A182" s="504" t="s">
        <v>579</v>
      </c>
      <c r="B182" s="501"/>
    </row>
    <row r="183" customFormat="false" ht="15.8" hidden="false" customHeight="false" outlineLevel="0" collapsed="false">
      <c r="A183" s="504" t="s">
        <v>22</v>
      </c>
      <c r="B183" s="501"/>
    </row>
    <row r="184" customFormat="false" ht="15.8" hidden="false" customHeight="false" outlineLevel="0" collapsed="false">
      <c r="A184" s="504" t="s">
        <v>22</v>
      </c>
      <c r="B184" s="501"/>
    </row>
    <row r="185" customFormat="false" ht="15.8" hidden="false" customHeight="false" outlineLevel="0" collapsed="false">
      <c r="A185" s="504" t="s">
        <v>22</v>
      </c>
    </row>
    <row r="186" customFormat="false" ht="15.8" hidden="false" customHeight="false" outlineLevel="0" collapsed="false">
      <c r="A186" s="504" t="s">
        <v>22</v>
      </c>
    </row>
    <row r="187" customFormat="false" ht="15.8" hidden="false" customHeight="false" outlineLevel="0" collapsed="false">
      <c r="A187" s="504" t="s">
        <v>22</v>
      </c>
    </row>
    <row r="188" customFormat="false" ht="15.8" hidden="false" customHeight="false" outlineLevel="0" collapsed="false">
      <c r="A188" s="504" t="s">
        <v>22</v>
      </c>
    </row>
    <row r="189" customFormat="false" ht="15.8" hidden="false" customHeight="false" outlineLevel="0" collapsed="false">
      <c r="A189" s="504" t="s">
        <v>22</v>
      </c>
    </row>
    <row r="190" customFormat="false" ht="15.8" hidden="false" customHeight="false" outlineLevel="0" collapsed="false">
      <c r="A190" s="504" t="s">
        <v>22</v>
      </c>
    </row>
    <row r="191" customFormat="false" ht="15.8" hidden="false" customHeight="false" outlineLevel="0" collapsed="false">
      <c r="A191" s="504" t="s">
        <v>22</v>
      </c>
    </row>
    <row r="192" customFormat="false" ht="15.8" hidden="false" customHeight="false" outlineLevel="0" collapsed="false">
      <c r="A192" s="505" t="s">
        <v>580</v>
      </c>
    </row>
    <row r="193" customFormat="false" ht="15.8" hidden="false" customHeight="false" outlineLevel="0" collapsed="false">
      <c r="A193" s="506" t="s">
        <v>541</v>
      </c>
    </row>
    <row r="194" customFormat="false" ht="15.8" hidden="false" customHeight="false" outlineLevel="0" collapsed="false">
      <c r="A194" s="507" t="s">
        <v>581</v>
      </c>
    </row>
    <row r="195" customFormat="false" ht="15.8" hidden="false" customHeight="false" outlineLevel="0" collapsed="false">
      <c r="A195" s="507" t="s">
        <v>582</v>
      </c>
    </row>
    <row r="196" customFormat="false" ht="15.8" hidden="false" customHeight="false" outlineLevel="0" collapsed="false">
      <c r="A196" s="507" t="s">
        <v>583</v>
      </c>
    </row>
    <row r="197" customFormat="false" ht="15.8" hidden="false" customHeight="false" outlineLevel="0" collapsed="false">
      <c r="A197" s="507" t="s">
        <v>22</v>
      </c>
    </row>
    <row r="198" customFormat="false" ht="15.8" hidden="false" customHeight="false" outlineLevel="0" collapsed="false">
      <c r="A198" s="507" t="s">
        <v>22</v>
      </c>
    </row>
    <row r="199" customFormat="false" ht="15.8" hidden="false" customHeight="false" outlineLevel="0" collapsed="false">
      <c r="A199" s="507" t="s">
        <v>22</v>
      </c>
    </row>
    <row r="200" customFormat="false" ht="15.8" hidden="false" customHeight="false" outlineLevel="0" collapsed="false">
      <c r="A200" s="507" t="s">
        <v>22</v>
      </c>
    </row>
    <row r="201" customFormat="false" ht="15.8" hidden="false" customHeight="false" outlineLevel="0" collapsed="false">
      <c r="A201" s="507" t="s">
        <v>22</v>
      </c>
    </row>
    <row r="202" customFormat="false" ht="15.8" hidden="false" customHeight="false" outlineLevel="0" collapsed="false">
      <c r="A202" s="507" t="s">
        <v>22</v>
      </c>
    </row>
    <row r="203" customFormat="false" ht="15.8" hidden="false" customHeight="false" outlineLevel="0" collapsed="false">
      <c r="A203" s="507" t="s">
        <v>22</v>
      </c>
    </row>
    <row r="204" customFormat="false" ht="15.8" hidden="false" customHeight="false" outlineLevel="0" collapsed="false">
      <c r="A204" s="507" t="s">
        <v>22</v>
      </c>
    </row>
    <row r="205" customFormat="false" ht="15.8" hidden="false" customHeight="false" outlineLevel="0" collapsed="false">
      <c r="A205" s="507" t="s">
        <v>22</v>
      </c>
    </row>
    <row r="206" customFormat="false" ht="15.8" hidden="false" customHeight="false" outlineLevel="0" collapsed="false">
      <c r="A206" s="507" t="s">
        <v>22</v>
      </c>
    </row>
    <row r="207" customFormat="false" ht="15.8" hidden="false" customHeight="false" outlineLevel="0" collapsed="false">
      <c r="A207" s="507" t="s">
        <v>22</v>
      </c>
    </row>
    <row r="208" customFormat="false" ht="15.8" hidden="false" customHeight="false" outlineLevel="0" collapsed="false">
      <c r="A208" s="507" t="s">
        <v>22</v>
      </c>
    </row>
    <row r="209" customFormat="false" ht="15.8" hidden="false" customHeight="false" outlineLevel="0" collapsed="false">
      <c r="A209" s="507" t="s">
        <v>22</v>
      </c>
    </row>
    <row r="210" customFormat="false" ht="15.8" hidden="false" customHeight="false" outlineLevel="0" collapsed="false">
      <c r="A210" s="498" t="s">
        <v>584</v>
      </c>
      <c r="B210" s="508" t="s">
        <v>585</v>
      </c>
    </row>
    <row r="211" customFormat="false" ht="15.8" hidden="false" customHeight="false" outlineLevel="0" collapsed="false">
      <c r="A211" s="500" t="s">
        <v>541</v>
      </c>
      <c r="B211" s="509" t="s">
        <v>541</v>
      </c>
    </row>
    <row r="212" customFormat="false" ht="15.8" hidden="false" customHeight="false" outlineLevel="0" collapsed="false">
      <c r="A212" s="510" t="s">
        <v>586</v>
      </c>
      <c r="B212" s="511" t="s">
        <v>587</v>
      </c>
    </row>
    <row r="213" customFormat="false" ht="15.8" hidden="false" customHeight="false" outlineLevel="0" collapsed="false">
      <c r="A213" s="510" t="s">
        <v>588</v>
      </c>
      <c r="B213" s="511" t="s">
        <v>589</v>
      </c>
    </row>
    <row r="214" customFormat="false" ht="15.8" hidden="false" customHeight="false" outlineLevel="0" collapsed="false">
      <c r="A214" s="510" t="s">
        <v>590</v>
      </c>
      <c r="B214" s="512" t="s">
        <v>22</v>
      </c>
    </row>
    <row r="215" customFormat="false" ht="15.8" hidden="false" customHeight="false" outlineLevel="0" collapsed="false">
      <c r="A215" s="499" t="s">
        <v>22</v>
      </c>
      <c r="B215" s="512" t="s">
        <v>22</v>
      </c>
    </row>
    <row r="216" customFormat="false" ht="15.8" hidden="false" customHeight="false" outlineLevel="0" collapsed="false">
      <c r="A216" s="499" t="s">
        <v>22</v>
      </c>
      <c r="B216" s="512" t="s">
        <v>22</v>
      </c>
    </row>
    <row r="217" customFormat="false" ht="15.8" hidden="false" customHeight="false" outlineLevel="0" collapsed="false">
      <c r="A217" s="499" t="s">
        <v>22</v>
      </c>
      <c r="B217" s="512" t="s">
        <v>22</v>
      </c>
    </row>
    <row r="218" customFormat="false" ht="15.8" hidden="false" customHeight="false" outlineLevel="0" collapsed="false">
      <c r="A218" s="499" t="s">
        <v>22</v>
      </c>
      <c r="B218" s="512" t="s">
        <v>22</v>
      </c>
    </row>
    <row r="219" customFormat="false" ht="15.8" hidden="false" customHeight="false" outlineLevel="0" collapsed="false">
      <c r="A219" s="499" t="s">
        <v>22</v>
      </c>
      <c r="B219" s="512" t="s">
        <v>22</v>
      </c>
    </row>
    <row r="220" customFormat="false" ht="15.8" hidden="false" customHeight="false" outlineLevel="0" collapsed="false">
      <c r="A220" s="499" t="s">
        <v>22</v>
      </c>
      <c r="B220" s="512" t="s">
        <v>22</v>
      </c>
    </row>
    <row r="221" customFormat="false" ht="15.8" hidden="false" customHeight="false" outlineLevel="0" collapsed="false">
      <c r="A221" s="499" t="s">
        <v>22</v>
      </c>
      <c r="B221" s="512" t="s">
        <v>22</v>
      </c>
    </row>
    <row r="222" customFormat="false" ht="15.8" hidden="false" customHeight="false" outlineLevel="0" collapsed="false">
      <c r="A222" s="499" t="s">
        <v>22</v>
      </c>
      <c r="B222" s="512" t="s">
        <v>22</v>
      </c>
    </row>
    <row r="223" customFormat="false" ht="15.8" hidden="false" customHeight="false" outlineLevel="0" collapsed="false">
      <c r="A223" s="499" t="s">
        <v>22</v>
      </c>
      <c r="B223" s="512" t="s">
        <v>22</v>
      </c>
    </row>
    <row r="224" customFormat="false" ht="15.8" hidden="false" customHeight="false" outlineLevel="0" collapsed="false">
      <c r="A224" s="499" t="s">
        <v>22</v>
      </c>
      <c r="B224" s="512" t="s">
        <v>22</v>
      </c>
    </row>
    <row r="225" customFormat="false" ht="15.8" hidden="false" customHeight="false" outlineLevel="0" collapsed="false">
      <c r="A225" s="499" t="s">
        <v>22</v>
      </c>
      <c r="B225" s="512" t="s">
        <v>22</v>
      </c>
    </row>
    <row r="226" customFormat="false" ht="15.8" hidden="false" customHeight="false" outlineLevel="0" collapsed="false">
      <c r="A226" s="499" t="s">
        <v>22</v>
      </c>
      <c r="B226" s="512" t="s">
        <v>22</v>
      </c>
    </row>
    <row r="227" customFormat="false" ht="15.8" hidden="false" customHeight="false" outlineLevel="0" collapsed="false">
      <c r="A227" s="499" t="s">
        <v>22</v>
      </c>
      <c r="B227" s="512" t="s">
        <v>22</v>
      </c>
    </row>
    <row r="229" customFormat="false" ht="15.8" hidden="false" customHeight="false" outlineLevel="0" collapsed="false">
      <c r="A229" s="437" t="s">
        <v>35</v>
      </c>
    </row>
    <row r="230" customFormat="false" ht="15.8" hidden="false" customHeight="false" outlineLevel="0" collapsed="false">
      <c r="A230" s="437" t="s">
        <v>591</v>
      </c>
    </row>
    <row r="231" customFormat="false" ht="15.8" hidden="false" customHeight="false" outlineLevel="0" collapsed="false">
      <c r="A231" s="437" t="s">
        <v>592</v>
      </c>
    </row>
    <row r="232" customFormat="false" ht="15.8" hidden="false" customHeight="false" outlineLevel="0" collapsed="false">
      <c r="A232" s="437" t="s">
        <v>593</v>
      </c>
    </row>
    <row r="233" customFormat="false" ht="15.8" hidden="false" customHeight="false" outlineLevel="0" collapsed="false">
      <c r="A233" s="437" t="s">
        <v>594</v>
      </c>
    </row>
    <row r="234" customFormat="false" ht="15.8" hidden="false" customHeight="false" outlineLevel="0" collapsed="false">
      <c r="B234" s="454" t="s">
        <v>371</v>
      </c>
      <c r="C234" s="513" t="s">
        <v>372</v>
      </c>
      <c r="D234" s="456" t="s">
        <v>374</v>
      </c>
      <c r="E234" s="514" t="s">
        <v>371</v>
      </c>
    </row>
    <row r="235" customFormat="false" ht="15.8" hidden="false" customHeight="false" outlineLevel="0" collapsed="false">
      <c r="A235" s="515" t="s">
        <v>370</v>
      </c>
      <c r="B235" s="516" t="n">
        <f aca="false">IF(Inscription!$B$8=$A$47,SUM(B237:B474)/2,SUM(B237:B474))</f>
        <v>0</v>
      </c>
      <c r="C235" s="517" t="n">
        <f aca="false">IF(Inscription!$B$8=$A$47,SUM(C237:C474)/2,SUM(C237:C474))</f>
        <v>0</v>
      </c>
      <c r="D235" s="461"/>
      <c r="E235" s="518"/>
    </row>
    <row r="236" customFormat="false" ht="15.8" hidden="false" customHeight="false" outlineLevel="0" collapsed="false">
      <c r="A236" s="519" t="s">
        <v>373</v>
      </c>
      <c r="B236" s="455"/>
      <c r="C236" s="455"/>
      <c r="D236" s="455"/>
      <c r="E236" s="457"/>
      <c r="F236" s="520" t="n">
        <f aca="false">F235+1</f>
        <v>1</v>
      </c>
    </row>
    <row r="237" customFormat="false" ht="15.8" hidden="false" customHeight="false" outlineLevel="0" collapsed="false">
      <c r="A237" s="458"/>
      <c r="B237" s="437"/>
      <c r="C237" s="437"/>
      <c r="D237" s="437"/>
      <c r="E237" s="459"/>
      <c r="F237" s="520" t="n">
        <f aca="false">F236+1</f>
        <v>2</v>
      </c>
    </row>
    <row r="238" customFormat="false" ht="15.8" hidden="false" customHeight="false" outlineLevel="0" collapsed="false">
      <c r="A238" s="443" t="s">
        <v>595</v>
      </c>
      <c r="B238" s="435" t="n">
        <f aca="false">IF(Inscription!$B$8=$A238,E238,0)</f>
        <v>0</v>
      </c>
      <c r="C238" s="435" t="n">
        <f aca="false">IF(Inscription!$B$8=$A238,D238,0)</f>
        <v>0</v>
      </c>
      <c r="D238" s="435" t="n">
        <v>3</v>
      </c>
      <c r="E238" s="442" t="n">
        <v>1</v>
      </c>
      <c r="F238" s="520" t="n">
        <f aca="false">F237+1</f>
        <v>3</v>
      </c>
    </row>
    <row r="239" customFormat="false" ht="15.8" hidden="false" customHeight="false" outlineLevel="0" collapsed="false">
      <c r="A239" s="441" t="s">
        <v>383</v>
      </c>
      <c r="B239" s="435" t="n">
        <f aca="false">IF(Inscription!$B$8=$A239,E239,0)</f>
        <v>0</v>
      </c>
      <c r="C239" s="435" t="n">
        <f aca="false">IF(Inscription!$B$8=$A239,D239,0)</f>
        <v>0</v>
      </c>
      <c r="D239" s="435" t="n">
        <v>3</v>
      </c>
      <c r="E239" s="442" t="n">
        <v>1</v>
      </c>
      <c r="F239" s="520" t="n">
        <f aca="false">F238+1</f>
        <v>4</v>
      </c>
    </row>
    <row r="240" customFormat="false" ht="15.8" hidden="false" customHeight="false" outlineLevel="0" collapsed="false">
      <c r="A240" s="443" t="s">
        <v>596</v>
      </c>
      <c r="B240" s="435" t="n">
        <f aca="false">IF(Inscription!$B$8=$A240,E240,0)</f>
        <v>0</v>
      </c>
      <c r="C240" s="435" t="n">
        <f aca="false">IF(Inscription!$B$8=$A240,D240,0)</f>
        <v>0</v>
      </c>
      <c r="D240" s="435" t="n">
        <v>4</v>
      </c>
      <c r="E240" s="442" t="n">
        <v>2</v>
      </c>
      <c r="F240" s="520" t="n">
        <f aca="false">F239+1</f>
        <v>5</v>
      </c>
    </row>
    <row r="241" customFormat="false" ht="15.8" hidden="false" customHeight="false" outlineLevel="0" collapsed="false">
      <c r="A241" s="441" t="s">
        <v>388</v>
      </c>
      <c r="B241" s="435" t="n">
        <f aca="false">IF(Inscription!$B$8=$A241,E241,0)</f>
        <v>0</v>
      </c>
      <c r="C241" s="435" t="n">
        <f aca="false">IF(Inscription!$B$8=$A241,D241,0)</f>
        <v>0</v>
      </c>
      <c r="D241" s="435" t="n">
        <v>2</v>
      </c>
      <c r="E241" s="442" t="n">
        <v>2</v>
      </c>
      <c r="F241" s="520" t="n">
        <f aca="false">F240+1</f>
        <v>6</v>
      </c>
    </row>
    <row r="242" customFormat="false" ht="15.8" hidden="false" customHeight="false" outlineLevel="0" collapsed="false">
      <c r="A242" s="521" t="s">
        <v>391</v>
      </c>
      <c r="B242" s="435" t="n">
        <f aca="false">IF(Inscription!$B$8=$A242,E242,0)</f>
        <v>0</v>
      </c>
      <c r="C242" s="435" t="n">
        <f aca="false">IF(Inscription!$B$8=$A242,D242,0)</f>
        <v>0</v>
      </c>
      <c r="D242" s="435" t="n">
        <v>5</v>
      </c>
      <c r="E242" s="442" t="n">
        <v>2</v>
      </c>
      <c r="F242" s="520" t="n">
        <f aca="false">F241+1</f>
        <v>7</v>
      </c>
    </row>
    <row r="243" customFormat="false" ht="15.8" hidden="false" customHeight="false" outlineLevel="0" collapsed="false">
      <c r="A243" s="521" t="s">
        <v>394</v>
      </c>
      <c r="B243" s="435" t="n">
        <f aca="false">IF(Inscription!$B$8=$A243,E243,0)</f>
        <v>0</v>
      </c>
      <c r="C243" s="435" t="n">
        <f aca="false">IF(Inscription!$B$8=$A243,D243,0)</f>
        <v>0</v>
      </c>
      <c r="D243" s="435" t="n">
        <v>8</v>
      </c>
      <c r="E243" s="442" t="n">
        <v>2</v>
      </c>
      <c r="F243" s="520" t="n">
        <f aca="false">F242+1</f>
        <v>8</v>
      </c>
    </row>
    <row r="244" customFormat="false" ht="15.8" hidden="false" customHeight="false" outlineLevel="0" collapsed="false">
      <c r="A244" s="443" t="s">
        <v>597</v>
      </c>
      <c r="B244" s="435" t="n">
        <f aca="false">IF(Inscription!$B$8=$A244,E244,0)</f>
        <v>0</v>
      </c>
      <c r="C244" s="435" t="n">
        <f aca="false">IF(Inscription!$B$8=$A244,D244,0)</f>
        <v>0</v>
      </c>
      <c r="D244" s="435" t="n">
        <v>8</v>
      </c>
      <c r="E244" s="442" t="n">
        <v>2</v>
      </c>
      <c r="F244" s="520" t="n">
        <f aca="false">F243+1</f>
        <v>9</v>
      </c>
    </row>
    <row r="245" customFormat="false" ht="15.8" hidden="false" customHeight="false" outlineLevel="0" collapsed="false">
      <c r="A245" s="443" t="s">
        <v>598</v>
      </c>
      <c r="B245" s="435" t="n">
        <f aca="false">IF(Inscription!$B$8=$A245,E245,0)</f>
        <v>0</v>
      </c>
      <c r="C245" s="435" t="n">
        <f aca="false">IF(Inscription!$B$8=$A245,D245,0)</f>
        <v>0</v>
      </c>
      <c r="D245" s="435" t="n">
        <v>8</v>
      </c>
      <c r="E245" s="442" t="n">
        <v>2</v>
      </c>
      <c r="F245" s="520" t="n">
        <f aca="false">F244+1</f>
        <v>10</v>
      </c>
    </row>
    <row r="246" customFormat="false" ht="15.8" hidden="false" customHeight="false" outlineLevel="0" collapsed="false">
      <c r="A246" s="443" t="s">
        <v>599</v>
      </c>
      <c r="B246" s="435" t="n">
        <f aca="false">IF(Inscription!$B$8=$A246,E246,0)</f>
        <v>0</v>
      </c>
      <c r="C246" s="435" t="n">
        <f aca="false">IF(Inscription!$B$8=$A246,D246,0)</f>
        <v>0</v>
      </c>
      <c r="D246" s="435" t="n">
        <v>8</v>
      </c>
      <c r="E246" s="442" t="n">
        <v>2</v>
      </c>
      <c r="F246" s="520" t="n">
        <f aca="false">F245+1</f>
        <v>11</v>
      </c>
    </row>
    <row r="247" customFormat="false" ht="15.8" hidden="false" customHeight="false" outlineLevel="0" collapsed="false">
      <c r="A247" s="453"/>
      <c r="C247" s="435"/>
      <c r="E247" s="442"/>
      <c r="F247" s="520" t="n">
        <f aca="false">F246+1</f>
        <v>12</v>
      </c>
    </row>
    <row r="248" customFormat="false" ht="15.8" hidden="false" customHeight="false" outlineLevel="0" collapsed="false">
      <c r="A248" s="453"/>
      <c r="C248" s="435"/>
      <c r="E248" s="442"/>
      <c r="F248" s="520" t="n">
        <f aca="false">F247+1</f>
        <v>13</v>
      </c>
    </row>
    <row r="249" customFormat="false" ht="15.8" hidden="false" customHeight="false" outlineLevel="0" collapsed="false">
      <c r="A249" s="453"/>
      <c r="C249" s="435"/>
      <c r="E249" s="442"/>
      <c r="F249" s="520" t="n">
        <f aca="false">F248+1</f>
        <v>14</v>
      </c>
    </row>
    <row r="250" customFormat="false" ht="15.8" hidden="false" customHeight="false" outlineLevel="0" collapsed="false">
      <c r="A250" s="453"/>
      <c r="C250" s="435"/>
      <c r="E250" s="442"/>
      <c r="F250" s="520" t="n">
        <f aca="false">F249+1</f>
        <v>15</v>
      </c>
    </row>
    <row r="251" customFormat="false" ht="15.8" hidden="false" customHeight="false" outlineLevel="0" collapsed="false">
      <c r="A251" s="453"/>
      <c r="C251" s="435"/>
      <c r="E251" s="442"/>
      <c r="F251" s="520" t="n">
        <f aca="false">F250+1</f>
        <v>16</v>
      </c>
    </row>
    <row r="252" customFormat="false" ht="15.8" hidden="false" customHeight="false" outlineLevel="0" collapsed="false">
      <c r="A252" s="453"/>
      <c r="C252" s="435"/>
      <c r="E252" s="442"/>
      <c r="F252" s="520" t="n">
        <f aca="false">F251+1</f>
        <v>17</v>
      </c>
    </row>
    <row r="253" customFormat="false" ht="15.8" hidden="false" customHeight="false" outlineLevel="0" collapsed="false">
      <c r="A253" s="453"/>
      <c r="C253" s="435"/>
      <c r="E253" s="442"/>
      <c r="F253" s="520" t="n">
        <f aca="false">F252+1</f>
        <v>18</v>
      </c>
    </row>
    <row r="254" customFormat="false" ht="15.8" hidden="false" customHeight="false" outlineLevel="0" collapsed="false">
      <c r="A254" s="453"/>
      <c r="C254" s="435"/>
      <c r="E254" s="442"/>
      <c r="F254" s="520" t="n">
        <f aca="false">F253+1</f>
        <v>19</v>
      </c>
    </row>
    <row r="255" customFormat="false" ht="15.8" hidden="false" customHeight="false" outlineLevel="0" collapsed="false">
      <c r="A255" s="453"/>
      <c r="C255" s="435"/>
      <c r="E255" s="442"/>
      <c r="F255" s="520" t="n">
        <f aca="false">F254+1</f>
        <v>20</v>
      </c>
    </row>
    <row r="256" customFormat="false" ht="15.8" hidden="false" customHeight="false" outlineLevel="0" collapsed="false">
      <c r="A256" s="453"/>
      <c r="C256" s="435"/>
      <c r="E256" s="442"/>
      <c r="F256" s="520" t="n">
        <f aca="false">F255+1</f>
        <v>21</v>
      </c>
    </row>
    <row r="257" customFormat="false" ht="15.8" hidden="false" customHeight="false" outlineLevel="0" collapsed="false">
      <c r="A257" s="453"/>
      <c r="C257" s="435"/>
      <c r="E257" s="442"/>
      <c r="F257" s="520" t="n">
        <f aca="false">F256+1</f>
        <v>22</v>
      </c>
    </row>
    <row r="258" customFormat="false" ht="15.8" hidden="false" customHeight="false" outlineLevel="0" collapsed="false">
      <c r="A258" s="453"/>
      <c r="C258" s="435"/>
      <c r="E258" s="442"/>
      <c r="F258" s="520" t="n">
        <f aca="false">F257+1</f>
        <v>23</v>
      </c>
    </row>
    <row r="259" customFormat="false" ht="15.8" hidden="false" customHeight="false" outlineLevel="0" collapsed="false">
      <c r="A259" s="453"/>
      <c r="C259" s="435"/>
      <c r="E259" s="442"/>
      <c r="F259" s="520" t="n">
        <f aca="false">F258+1</f>
        <v>24</v>
      </c>
    </row>
    <row r="260" customFormat="false" ht="15.8" hidden="false" customHeight="false" outlineLevel="0" collapsed="false">
      <c r="A260" s="453"/>
      <c r="C260" s="435"/>
      <c r="E260" s="442"/>
      <c r="F260" s="520" t="n">
        <f aca="false">F259+1</f>
        <v>25</v>
      </c>
    </row>
    <row r="261" customFormat="false" ht="15.8" hidden="false" customHeight="false" outlineLevel="0" collapsed="false">
      <c r="A261" s="453"/>
      <c r="C261" s="435"/>
      <c r="E261" s="442"/>
      <c r="F261" s="520" t="n">
        <f aca="false">F260+1</f>
        <v>26</v>
      </c>
    </row>
    <row r="262" customFormat="false" ht="15.8" hidden="false" customHeight="false" outlineLevel="0" collapsed="false">
      <c r="A262" s="453"/>
      <c r="C262" s="435"/>
      <c r="E262" s="442"/>
      <c r="F262" s="520" t="n">
        <f aca="false">F261+1</f>
        <v>27</v>
      </c>
    </row>
    <row r="263" customFormat="false" ht="15.8" hidden="false" customHeight="false" outlineLevel="0" collapsed="false">
      <c r="A263" s="453"/>
      <c r="C263" s="435"/>
      <c r="E263" s="442"/>
      <c r="F263" s="520" t="n">
        <f aca="false">F262+1</f>
        <v>28</v>
      </c>
    </row>
    <row r="264" customFormat="false" ht="15.8" hidden="false" customHeight="false" outlineLevel="0" collapsed="false">
      <c r="A264" s="453"/>
      <c r="C264" s="435"/>
      <c r="E264" s="442"/>
      <c r="F264" s="520" t="n">
        <f aca="false">F263+1</f>
        <v>29</v>
      </c>
    </row>
    <row r="265" customFormat="false" ht="15.8" hidden="false" customHeight="false" outlineLevel="0" collapsed="false">
      <c r="A265" s="453"/>
      <c r="C265" s="435"/>
      <c r="E265" s="442"/>
      <c r="F265" s="520" t="n">
        <f aca="false">F264+1</f>
        <v>30</v>
      </c>
    </row>
    <row r="266" customFormat="false" ht="15.8" hidden="false" customHeight="false" outlineLevel="0" collapsed="false">
      <c r="A266" s="453"/>
      <c r="C266" s="435"/>
      <c r="E266" s="442"/>
      <c r="F266" s="520" t="n">
        <f aca="false">F265+1</f>
        <v>31</v>
      </c>
    </row>
    <row r="267" customFormat="false" ht="15.8" hidden="false" customHeight="false" outlineLevel="0" collapsed="false">
      <c r="A267" s="453"/>
      <c r="C267" s="435"/>
      <c r="E267" s="442"/>
      <c r="F267" s="520" t="n">
        <f aca="false">F266+1</f>
        <v>32</v>
      </c>
    </row>
    <row r="268" customFormat="false" ht="15.8" hidden="false" customHeight="false" outlineLevel="0" collapsed="false">
      <c r="A268" s="453"/>
      <c r="C268" s="435"/>
      <c r="E268" s="442"/>
      <c r="F268" s="520" t="n">
        <f aca="false">F267+1</f>
        <v>33</v>
      </c>
    </row>
    <row r="269" customFormat="false" ht="15.8" hidden="false" customHeight="false" outlineLevel="0" collapsed="false">
      <c r="A269" s="453"/>
      <c r="C269" s="435"/>
      <c r="E269" s="442"/>
      <c r="F269" s="520" t="n">
        <f aca="false">F268+1</f>
        <v>34</v>
      </c>
    </row>
    <row r="270" customFormat="false" ht="15.8" hidden="false" customHeight="false" outlineLevel="0" collapsed="false">
      <c r="A270" s="453"/>
      <c r="C270" s="435"/>
      <c r="E270" s="442"/>
      <c r="F270" s="520" t="n">
        <f aca="false">F269+1</f>
        <v>35</v>
      </c>
    </row>
    <row r="271" customFormat="false" ht="15.8" hidden="false" customHeight="false" outlineLevel="0" collapsed="false">
      <c r="A271" s="453"/>
      <c r="C271" s="435"/>
      <c r="E271" s="442"/>
      <c r="F271" s="520" t="n">
        <f aca="false">F270+1</f>
        <v>36</v>
      </c>
    </row>
    <row r="272" customFormat="false" ht="15.8" hidden="false" customHeight="false" outlineLevel="0" collapsed="false">
      <c r="A272" s="453"/>
      <c r="C272" s="435"/>
      <c r="E272" s="442"/>
      <c r="F272" s="520" t="n">
        <f aca="false">F271+1</f>
        <v>37</v>
      </c>
    </row>
    <row r="273" customFormat="false" ht="15.8" hidden="false" customHeight="false" outlineLevel="0" collapsed="false">
      <c r="A273" s="453"/>
      <c r="C273" s="435"/>
      <c r="E273" s="442"/>
      <c r="F273" s="520" t="n">
        <f aca="false">F272+1</f>
        <v>38</v>
      </c>
    </row>
    <row r="274" customFormat="false" ht="15.8" hidden="false" customHeight="false" outlineLevel="0" collapsed="false">
      <c r="A274" s="453"/>
      <c r="C274" s="435"/>
      <c r="E274" s="442"/>
      <c r="F274" s="520" t="n">
        <f aca="false">F273+1</f>
        <v>39</v>
      </c>
    </row>
    <row r="275" customFormat="false" ht="15.8" hidden="false" customHeight="false" outlineLevel="0" collapsed="false">
      <c r="A275" s="453"/>
      <c r="C275" s="435"/>
      <c r="E275" s="442"/>
      <c r="F275" s="520" t="n">
        <f aca="false">F274+1</f>
        <v>40</v>
      </c>
    </row>
    <row r="276" customFormat="false" ht="15.8" hidden="false" customHeight="false" outlineLevel="0" collapsed="false">
      <c r="A276" s="453"/>
      <c r="C276" s="435"/>
      <c r="E276" s="442"/>
      <c r="F276" s="520" t="n">
        <f aca="false">F275+1</f>
        <v>41</v>
      </c>
    </row>
    <row r="277" customFormat="false" ht="15.8" hidden="false" customHeight="false" outlineLevel="0" collapsed="false">
      <c r="A277" s="453"/>
      <c r="C277" s="435"/>
      <c r="E277" s="442"/>
      <c r="F277" s="520" t="n">
        <f aca="false">F276+1</f>
        <v>42</v>
      </c>
    </row>
    <row r="278" customFormat="false" ht="15.8" hidden="false" customHeight="false" outlineLevel="0" collapsed="false">
      <c r="A278" s="453"/>
      <c r="C278" s="435"/>
      <c r="E278" s="442"/>
      <c r="F278" s="520" t="n">
        <f aca="false">F277+1</f>
        <v>43</v>
      </c>
    </row>
    <row r="279" customFormat="false" ht="15.8" hidden="false" customHeight="false" outlineLevel="0" collapsed="false">
      <c r="A279" s="453"/>
      <c r="C279" s="435"/>
      <c r="E279" s="442"/>
      <c r="F279" s="520" t="n">
        <f aca="false">F278+1</f>
        <v>44</v>
      </c>
    </row>
    <row r="280" customFormat="false" ht="15.8" hidden="false" customHeight="false" outlineLevel="0" collapsed="false">
      <c r="A280" s="453"/>
      <c r="C280" s="435"/>
      <c r="E280" s="442"/>
      <c r="F280" s="520" t="n">
        <f aca="false">F279+1</f>
        <v>45</v>
      </c>
    </row>
    <row r="281" customFormat="false" ht="15.8" hidden="false" customHeight="false" outlineLevel="0" collapsed="false">
      <c r="A281" s="453"/>
      <c r="C281" s="435"/>
      <c r="E281" s="442"/>
      <c r="F281" s="520" t="n">
        <f aca="false">F280+1</f>
        <v>46</v>
      </c>
    </row>
    <row r="282" customFormat="false" ht="15.8" hidden="false" customHeight="false" outlineLevel="0" collapsed="false">
      <c r="A282" s="453"/>
      <c r="C282" s="435"/>
      <c r="E282" s="442"/>
      <c r="F282" s="520" t="n">
        <f aca="false">F281+1</f>
        <v>47</v>
      </c>
    </row>
    <row r="283" customFormat="false" ht="15.8" hidden="false" customHeight="false" outlineLevel="0" collapsed="false">
      <c r="A283" s="453"/>
      <c r="C283" s="435"/>
      <c r="E283" s="442"/>
      <c r="F283" s="520" t="n">
        <f aca="false">F282+1</f>
        <v>48</v>
      </c>
    </row>
    <row r="284" customFormat="false" ht="15.8" hidden="false" customHeight="false" outlineLevel="0" collapsed="false">
      <c r="A284" s="453"/>
      <c r="C284" s="435"/>
      <c r="E284" s="442"/>
      <c r="F284" s="520" t="n">
        <f aca="false">F283+1</f>
        <v>49</v>
      </c>
    </row>
    <row r="285" customFormat="false" ht="15.8" hidden="false" customHeight="false" outlineLevel="0" collapsed="false">
      <c r="A285" s="453"/>
      <c r="C285" s="435"/>
      <c r="E285" s="442"/>
      <c r="F285" s="520" t="n">
        <f aca="false">F284+1</f>
        <v>50</v>
      </c>
    </row>
    <row r="286" customFormat="false" ht="15.8" hidden="false" customHeight="false" outlineLevel="0" collapsed="false">
      <c r="A286" s="453"/>
      <c r="C286" s="435"/>
      <c r="E286" s="442"/>
      <c r="F286" s="520" t="n">
        <f aca="false">F285+1</f>
        <v>51</v>
      </c>
    </row>
    <row r="287" customFormat="false" ht="15.8" hidden="false" customHeight="false" outlineLevel="0" collapsed="false">
      <c r="A287" s="453"/>
      <c r="C287" s="435"/>
      <c r="E287" s="442"/>
      <c r="F287" s="520" t="n">
        <f aca="false">F286+1</f>
        <v>52</v>
      </c>
    </row>
    <row r="288" customFormat="false" ht="15.8" hidden="false" customHeight="false" outlineLevel="0" collapsed="false">
      <c r="A288" s="453"/>
      <c r="C288" s="435"/>
      <c r="E288" s="442"/>
      <c r="F288" s="520" t="n">
        <f aca="false">F287+1</f>
        <v>53</v>
      </c>
    </row>
    <row r="289" customFormat="false" ht="15.8" hidden="false" customHeight="false" outlineLevel="0" collapsed="false">
      <c r="A289" s="453"/>
      <c r="C289" s="435"/>
      <c r="E289" s="442"/>
      <c r="F289" s="520" t="n">
        <f aca="false">F288+1</f>
        <v>54</v>
      </c>
    </row>
    <row r="290" customFormat="false" ht="15.8" hidden="false" customHeight="false" outlineLevel="0" collapsed="false">
      <c r="A290" s="453"/>
      <c r="C290" s="435"/>
      <c r="E290" s="442"/>
      <c r="F290" s="520" t="n">
        <f aca="false">F289+1</f>
        <v>55</v>
      </c>
    </row>
    <row r="291" customFormat="false" ht="15.8" hidden="false" customHeight="false" outlineLevel="0" collapsed="false">
      <c r="A291" s="453"/>
      <c r="C291" s="435"/>
      <c r="E291" s="442"/>
      <c r="F291" s="520" t="n">
        <f aca="false">F290+1</f>
        <v>56</v>
      </c>
    </row>
    <row r="292" customFormat="false" ht="15.8" hidden="false" customHeight="false" outlineLevel="0" collapsed="false">
      <c r="A292" s="522"/>
      <c r="B292" s="523"/>
      <c r="C292" s="523"/>
      <c r="D292" s="523"/>
      <c r="E292" s="524"/>
      <c r="F292" s="520" t="n">
        <f aca="false">F291+1</f>
        <v>57</v>
      </c>
    </row>
    <row r="293" customFormat="false" ht="15.8" hidden="false" customHeight="false" outlineLevel="0" collapsed="false">
      <c r="A293" s="519" t="s">
        <v>600</v>
      </c>
      <c r="B293" s="525"/>
      <c r="C293" s="525"/>
      <c r="D293" s="456"/>
      <c r="E293" s="526"/>
      <c r="F293" s="520" t="n">
        <v>1</v>
      </c>
    </row>
    <row r="294" customFormat="false" ht="15.8" hidden="false" customHeight="false" outlineLevel="0" collapsed="false">
      <c r="A294" s="521" t="s">
        <v>446</v>
      </c>
      <c r="B294" s="439"/>
      <c r="C294" s="439"/>
      <c r="E294" s="527"/>
      <c r="F294" s="520" t="n">
        <v>2</v>
      </c>
    </row>
    <row r="295" customFormat="false" ht="15.8" hidden="false" customHeight="false" outlineLevel="0" collapsed="false">
      <c r="A295" s="521" t="s">
        <v>377</v>
      </c>
      <c r="B295" s="435" t="n">
        <f aca="false">IF(Inscription!$B$8=$A295,E295,0)</f>
        <v>0</v>
      </c>
      <c r="C295" s="435" t="n">
        <f aca="false">IF(Inscription!$B$8=$A295,D295,0)</f>
        <v>0</v>
      </c>
      <c r="D295" s="435" t="n">
        <v>9</v>
      </c>
      <c r="E295" s="442" t="n">
        <v>1</v>
      </c>
      <c r="F295" s="520" t="n">
        <v>3</v>
      </c>
    </row>
    <row r="296" customFormat="false" ht="15.8" hidden="false" customHeight="false" outlineLevel="0" collapsed="false">
      <c r="A296" s="441" t="s">
        <v>405</v>
      </c>
      <c r="B296" s="435" t="n">
        <f aca="false">IF(Inscription!$B$8=$A296,E296,0)</f>
        <v>0</v>
      </c>
      <c r="C296" s="435" t="n">
        <f aca="false">IF(Inscription!$B$8=$A296,D296,0)</f>
        <v>0</v>
      </c>
      <c r="D296" s="435" t="n">
        <v>3</v>
      </c>
      <c r="E296" s="442" t="n">
        <v>1</v>
      </c>
      <c r="F296" s="520" t="n">
        <v>4</v>
      </c>
    </row>
    <row r="297" customFormat="false" ht="15.8" hidden="false" customHeight="false" outlineLevel="0" collapsed="false">
      <c r="A297" s="441" t="s">
        <v>446</v>
      </c>
      <c r="C297" s="435"/>
      <c r="E297" s="442"/>
      <c r="F297" s="520" t="n">
        <v>5</v>
      </c>
    </row>
    <row r="298" customFormat="false" ht="15.8" hidden="false" customHeight="false" outlineLevel="0" collapsed="false">
      <c r="A298" s="521" t="s">
        <v>408</v>
      </c>
      <c r="C298" s="435"/>
      <c r="E298" s="442"/>
      <c r="F298" s="520" t="n">
        <v>6</v>
      </c>
    </row>
    <row r="299" customFormat="false" ht="15.8" hidden="false" customHeight="false" outlineLevel="0" collapsed="false">
      <c r="A299" s="441" t="s">
        <v>411</v>
      </c>
      <c r="B299" s="435" t="n">
        <f aca="false">IF(Inscription!$B$8=$A299,E299,0)</f>
        <v>0</v>
      </c>
      <c r="C299" s="435" t="n">
        <f aca="false">IF(Inscription!$B$8=$A299,D299,0)</f>
        <v>0</v>
      </c>
      <c r="D299" s="435" t="n">
        <v>1</v>
      </c>
      <c r="E299" s="442" t="n">
        <v>1</v>
      </c>
      <c r="F299" s="520" t="n">
        <v>7</v>
      </c>
    </row>
    <row r="300" customFormat="false" ht="15.8" hidden="false" customHeight="false" outlineLevel="0" collapsed="false">
      <c r="A300" s="440" t="s">
        <v>414</v>
      </c>
      <c r="B300" s="435" t="n">
        <f aca="false">IF(Inscription!$B$8=$A300,E300,0)</f>
        <v>0</v>
      </c>
      <c r="C300" s="435" t="n">
        <f aca="false">IF(Inscription!$B$8=$A300,D300,0)</f>
        <v>0</v>
      </c>
      <c r="D300" s="435" t="n">
        <v>12</v>
      </c>
      <c r="E300" s="435" t="n">
        <v>1</v>
      </c>
      <c r="F300" s="520" t="n">
        <v>8</v>
      </c>
    </row>
    <row r="301" customFormat="false" ht="15.8" hidden="false" customHeight="false" outlineLevel="0" collapsed="false">
      <c r="A301" s="441" t="s">
        <v>417</v>
      </c>
      <c r="B301" s="435" t="n">
        <f aca="false">IF(Inscription!$B$8=$A301,E301,0)</f>
        <v>0</v>
      </c>
      <c r="C301" s="435" t="n">
        <f aca="false">IF(Inscription!$B$8=$A301,D301,0)</f>
        <v>0</v>
      </c>
      <c r="D301" s="435" t="n">
        <v>1</v>
      </c>
      <c r="E301" s="442" t="n">
        <v>3</v>
      </c>
      <c r="F301" s="520" t="n">
        <v>9</v>
      </c>
    </row>
    <row r="302" customFormat="false" ht="15.8" hidden="false" customHeight="false" outlineLevel="0" collapsed="false">
      <c r="A302" s="443" t="s">
        <v>420</v>
      </c>
      <c r="B302" s="435" t="n">
        <f aca="false">IF(Inscription!$B$8=$A302,E302,0)</f>
        <v>0</v>
      </c>
      <c r="C302" s="435" t="n">
        <f aca="false">IF(Inscription!$B$8=$A302,D302,0)</f>
        <v>0</v>
      </c>
      <c r="D302" s="435" t="n">
        <v>1</v>
      </c>
      <c r="E302" s="442" t="n">
        <v>3</v>
      </c>
      <c r="F302" s="520" t="n">
        <v>10</v>
      </c>
    </row>
    <row r="303" customFormat="false" ht="15.8" hidden="false" customHeight="false" outlineLevel="0" collapsed="false">
      <c r="A303" s="441" t="s">
        <v>429</v>
      </c>
      <c r="B303" s="435" t="n">
        <f aca="false">IF(Inscription!$B$8=$A303,E303,0)</f>
        <v>0</v>
      </c>
      <c r="C303" s="435" t="n">
        <f aca="false">IF(Inscription!$B$8=$A303,D303,0)</f>
        <v>0</v>
      </c>
      <c r="D303" s="435" t="n">
        <v>1</v>
      </c>
      <c r="E303" s="442" t="n">
        <v>3</v>
      </c>
      <c r="F303" s="520" t="n">
        <v>11</v>
      </c>
    </row>
    <row r="304" customFormat="false" ht="15.8" hidden="false" customHeight="false" outlineLevel="0" collapsed="false">
      <c r="A304" s="521" t="s">
        <v>432</v>
      </c>
      <c r="B304" s="435" t="n">
        <f aca="false">IF(Inscription!$B$8=$A304,E304,0)</f>
        <v>0</v>
      </c>
      <c r="C304" s="435" t="n">
        <f aca="false">IF(Inscription!$B$8=$A304,D304,0)</f>
        <v>0</v>
      </c>
      <c r="D304" s="435" t="n">
        <v>1</v>
      </c>
      <c r="E304" s="442" t="n">
        <v>3</v>
      </c>
      <c r="F304" s="520" t="n">
        <v>12</v>
      </c>
    </row>
    <row r="305" customFormat="false" ht="15.8" hidden="false" customHeight="false" outlineLevel="0" collapsed="false">
      <c r="A305" s="521" t="s">
        <v>435</v>
      </c>
      <c r="B305" s="435" t="n">
        <f aca="false">IF(Inscription!$B$8=$A305,E305,0)</f>
        <v>0</v>
      </c>
      <c r="C305" s="435" t="n">
        <f aca="false">IF(Inscription!$B$8=$A305,D305,0)</f>
        <v>0</v>
      </c>
      <c r="D305" s="435" t="n">
        <v>1</v>
      </c>
      <c r="E305" s="442" t="n">
        <v>3</v>
      </c>
      <c r="F305" s="520" t="n">
        <v>13</v>
      </c>
    </row>
    <row r="306" customFormat="false" ht="15.8" hidden="false" customHeight="false" outlineLevel="0" collapsed="false">
      <c r="A306" s="458" t="s">
        <v>446</v>
      </c>
      <c r="B306" s="437"/>
      <c r="C306" s="437"/>
      <c r="D306" s="437"/>
      <c r="E306" s="459"/>
      <c r="F306" s="520" t="n">
        <v>14</v>
      </c>
    </row>
    <row r="307" customFormat="false" ht="15.8" hidden="false" customHeight="false" outlineLevel="0" collapsed="false">
      <c r="A307" s="521" t="s">
        <v>449</v>
      </c>
      <c r="C307" s="435"/>
      <c r="E307" s="442"/>
      <c r="F307" s="520" t="n">
        <v>15</v>
      </c>
    </row>
    <row r="308" customFormat="false" ht="15.8" hidden="false" customHeight="false" outlineLevel="0" collapsed="false">
      <c r="A308" s="521" t="s">
        <v>452</v>
      </c>
      <c r="B308" s="435" t="n">
        <f aca="false">IF(Inscription!$B$8=$A308,E308,0)</f>
        <v>0</v>
      </c>
      <c r="C308" s="435" t="n">
        <f aca="false">IF(Inscription!$B$8=$A308,D308,0)</f>
        <v>0</v>
      </c>
      <c r="D308" s="435" t="n">
        <v>10</v>
      </c>
      <c r="E308" s="442" t="n">
        <v>6</v>
      </c>
      <c r="F308" s="520" t="n">
        <v>16</v>
      </c>
    </row>
    <row r="309" customFormat="false" ht="15.8" hidden="false" customHeight="false" outlineLevel="0" collapsed="false">
      <c r="A309" s="521" t="s">
        <v>467</v>
      </c>
      <c r="B309" s="435" t="n">
        <f aca="false">IF(Inscription!$B$8=$A309,E309,0)</f>
        <v>0</v>
      </c>
      <c r="C309" s="435" t="n">
        <f aca="false">IF(Inscription!$B$8=$A309,D309,0)</f>
        <v>0</v>
      </c>
      <c r="D309" s="435" t="n">
        <v>1</v>
      </c>
      <c r="E309" s="442" t="n">
        <v>3</v>
      </c>
      <c r="F309" s="520" t="n">
        <v>17</v>
      </c>
    </row>
    <row r="310" customFormat="false" ht="15.8" hidden="false" customHeight="false" outlineLevel="0" collapsed="false">
      <c r="A310" s="521" t="s">
        <v>469</v>
      </c>
      <c r="B310" s="435" t="n">
        <f aca="false">IF(Inscription!$B$8=$A310,E310,0)</f>
        <v>0</v>
      </c>
      <c r="C310" s="435" t="n">
        <f aca="false">IF(Inscription!$B$8=$A310,D310,0)</f>
        <v>0</v>
      </c>
      <c r="D310" s="435" t="n">
        <v>1</v>
      </c>
      <c r="E310" s="442" t="n">
        <v>3</v>
      </c>
      <c r="F310" s="520" t="n">
        <v>18</v>
      </c>
    </row>
    <row r="311" customFormat="false" ht="15.8" hidden="false" customHeight="false" outlineLevel="0" collapsed="false">
      <c r="A311" s="441" t="s">
        <v>471</v>
      </c>
      <c r="B311" s="435" t="n">
        <f aca="false">IF(Inscription!$B$8=$A311,E311,0)</f>
        <v>0</v>
      </c>
      <c r="C311" s="435" t="n">
        <f aca="false">IF(Inscription!$B$8=$A311,D311,0)</f>
        <v>0</v>
      </c>
      <c r="D311" s="435" t="n">
        <v>1</v>
      </c>
      <c r="E311" s="442" t="n">
        <v>3</v>
      </c>
      <c r="F311" s="520" t="n">
        <v>19</v>
      </c>
    </row>
    <row r="312" customFormat="false" ht="15.8" hidden="false" customHeight="false" outlineLevel="0" collapsed="false">
      <c r="A312" s="521" t="s">
        <v>483</v>
      </c>
      <c r="B312" s="435" t="n">
        <f aca="false">IF(Inscription!$B$8=$A312,E312,0)</f>
        <v>0</v>
      </c>
      <c r="C312" s="435" t="n">
        <f aca="false">IF(Inscription!$B$8=$A312,D312,0)</f>
        <v>0</v>
      </c>
      <c r="D312" s="435" t="n">
        <v>1</v>
      </c>
      <c r="E312" s="442" t="n">
        <v>3</v>
      </c>
      <c r="F312" s="520" t="n">
        <v>20</v>
      </c>
    </row>
    <row r="313" customFormat="false" ht="15.8" hidden="false" customHeight="false" outlineLevel="0" collapsed="false">
      <c r="A313" s="521" t="s">
        <v>485</v>
      </c>
      <c r="B313" s="435" t="n">
        <f aca="false">IF(Inscription!$B$8=$A313,E313,0)</f>
        <v>0</v>
      </c>
      <c r="C313" s="435" t="n">
        <f aca="false">IF(Inscription!$B$8=$A313,D313,0)</f>
        <v>0</v>
      </c>
      <c r="D313" s="435" t="n">
        <v>1</v>
      </c>
      <c r="E313" s="442" t="n">
        <v>3</v>
      </c>
      <c r="F313" s="520" t="n">
        <v>21</v>
      </c>
    </row>
    <row r="314" customFormat="false" ht="15.8" hidden="false" customHeight="false" outlineLevel="0" collapsed="false">
      <c r="A314" s="521" t="s">
        <v>486</v>
      </c>
      <c r="B314" s="435" t="n">
        <f aca="false">IF(Inscription!$B$8=$A314,E314,0)</f>
        <v>0</v>
      </c>
      <c r="C314" s="435" t="n">
        <f aca="false">IF(Inscription!$B$8=$A314,D314,0)</f>
        <v>0</v>
      </c>
      <c r="D314" s="435" t="n">
        <v>1</v>
      </c>
      <c r="E314" s="442" t="n">
        <v>3</v>
      </c>
      <c r="F314" s="520" t="n">
        <v>22</v>
      </c>
    </row>
    <row r="315" customFormat="false" ht="15.8" hidden="false" customHeight="false" outlineLevel="0" collapsed="false">
      <c r="A315" s="521" t="s">
        <v>446</v>
      </c>
      <c r="C315" s="435"/>
      <c r="E315" s="442"/>
      <c r="F315" s="520" t="n">
        <v>23</v>
      </c>
    </row>
    <row r="316" customFormat="false" ht="15.8" hidden="false" customHeight="false" outlineLevel="0" collapsed="false">
      <c r="A316" s="521" t="s">
        <v>488</v>
      </c>
      <c r="C316" s="435"/>
      <c r="E316" s="442"/>
      <c r="F316" s="520" t="n">
        <v>24</v>
      </c>
    </row>
    <row r="317" customFormat="false" ht="15.8" hidden="false" customHeight="false" outlineLevel="0" collapsed="false">
      <c r="A317" s="453" t="s">
        <v>601</v>
      </c>
      <c r="B317" s="435" t="n">
        <f aca="false">IF(Inscription!$B$8=$A317,E317,0)</f>
        <v>0</v>
      </c>
      <c r="C317" s="435" t="n">
        <f aca="false">IF(Inscription!$B$8=$A317,D317,0)</f>
        <v>0</v>
      </c>
      <c r="D317" s="435" t="n">
        <v>1</v>
      </c>
      <c r="E317" s="442" t="n">
        <v>1</v>
      </c>
      <c r="F317" s="520" t="n">
        <v>25</v>
      </c>
    </row>
    <row r="318" customFormat="false" ht="15.8" hidden="false" customHeight="false" outlineLevel="0" collapsed="false">
      <c r="A318" s="441" t="s">
        <v>490</v>
      </c>
      <c r="B318" s="435" t="n">
        <f aca="false">IF(Inscription!$B$8=$A318,E318,0)</f>
        <v>0</v>
      </c>
      <c r="C318" s="435" t="n">
        <f aca="false">IF(Inscription!$B$8=$A318,D318,0)</f>
        <v>0</v>
      </c>
      <c r="D318" s="435" t="n">
        <v>5.5</v>
      </c>
      <c r="E318" s="442" t="n">
        <v>3</v>
      </c>
      <c r="F318" s="520" t="n">
        <v>26</v>
      </c>
    </row>
    <row r="319" customFormat="false" ht="15.8" hidden="false" customHeight="false" outlineLevel="0" collapsed="false">
      <c r="A319" s="528" t="s">
        <v>602</v>
      </c>
      <c r="B319" s="435" t="n">
        <f aca="false">IF(Inscription!$B$8=$A319,E319,0)</f>
        <v>0</v>
      </c>
      <c r="C319" s="435" t="n">
        <f aca="false">IF(Inscription!$B$8=$A319,D319,0)</f>
        <v>0</v>
      </c>
      <c r="D319" s="435" t="n">
        <v>1</v>
      </c>
      <c r="E319" s="442" t="n">
        <v>3</v>
      </c>
      <c r="F319" s="520" t="n">
        <v>27</v>
      </c>
    </row>
    <row r="320" customFormat="false" ht="15.8" hidden="false" customHeight="false" outlineLevel="0" collapsed="false">
      <c r="A320" s="441" t="s">
        <v>492</v>
      </c>
      <c r="B320" s="435" t="n">
        <f aca="false">IF(Inscription!$B$8=$A320,E320,0)</f>
        <v>0</v>
      </c>
      <c r="C320" s="435" t="n">
        <f aca="false">IF(Inscription!$B$8=$A320,D320,0)</f>
        <v>0</v>
      </c>
      <c r="D320" s="435" t="n">
        <v>1</v>
      </c>
      <c r="E320" s="442" t="n">
        <v>3</v>
      </c>
      <c r="F320" s="520" t="n">
        <v>28</v>
      </c>
    </row>
    <row r="321" customFormat="false" ht="15.8" hidden="false" customHeight="false" outlineLevel="0" collapsed="false">
      <c r="A321" s="521" t="s">
        <v>493</v>
      </c>
      <c r="B321" s="435" t="n">
        <f aca="false">IF(Inscription!$B$8=$A321,E321,0)</f>
        <v>0</v>
      </c>
      <c r="C321" s="435" t="n">
        <f aca="false">IF(Inscription!$B$8=$A321,D321,0)</f>
        <v>0</v>
      </c>
      <c r="D321" s="435" t="n">
        <v>1</v>
      </c>
      <c r="E321" s="442" t="n">
        <v>3</v>
      </c>
      <c r="F321" s="520" t="n">
        <v>29</v>
      </c>
    </row>
    <row r="322" customFormat="false" ht="15.8" hidden="false" customHeight="false" outlineLevel="0" collapsed="false">
      <c r="A322" s="458" t="s">
        <v>446</v>
      </c>
      <c r="B322" s="437"/>
      <c r="C322" s="437"/>
      <c r="D322" s="437"/>
      <c r="E322" s="459"/>
      <c r="F322" s="520" t="n">
        <v>30</v>
      </c>
    </row>
    <row r="323" customFormat="false" ht="15.8" hidden="false" customHeight="false" outlineLevel="0" collapsed="false">
      <c r="A323" s="521" t="s">
        <v>494</v>
      </c>
      <c r="C323" s="435"/>
      <c r="E323" s="442"/>
      <c r="F323" s="520" t="n">
        <v>31</v>
      </c>
    </row>
    <row r="324" customFormat="false" ht="15.8" hidden="false" customHeight="false" outlineLevel="0" collapsed="false">
      <c r="A324" s="434" t="s">
        <v>495</v>
      </c>
      <c r="B324" s="435" t="n">
        <f aca="false">IF(Inscription!$B$8=$A324,E324,0)</f>
        <v>0</v>
      </c>
      <c r="C324" s="435" t="n">
        <f aca="false">IF(Inscription!$B$8=$A324,D324,0)</f>
        <v>0</v>
      </c>
      <c r="D324" s="435" t="n">
        <v>1</v>
      </c>
      <c r="E324" s="442" t="n">
        <v>1</v>
      </c>
      <c r="F324" s="520" t="n">
        <v>32</v>
      </c>
    </row>
    <row r="325" customFormat="false" ht="15.8" hidden="false" customHeight="false" outlineLevel="0" collapsed="false">
      <c r="A325" s="440" t="s">
        <v>496</v>
      </c>
      <c r="B325" s="435" t="n">
        <f aca="false">IF(Inscription!$B$8=$A325,E325,0)</f>
        <v>0</v>
      </c>
      <c r="C325" s="435" t="n">
        <f aca="false">IF(Inscription!$B$8=$A325,D325,0)</f>
        <v>0</v>
      </c>
      <c r="D325" s="435" t="n">
        <v>1</v>
      </c>
      <c r="E325" s="442" t="n">
        <v>1</v>
      </c>
      <c r="F325" s="520" t="n">
        <v>33</v>
      </c>
    </row>
    <row r="326" customFormat="false" ht="15.8" hidden="false" customHeight="false" outlineLevel="0" collapsed="false">
      <c r="A326" s="440" t="s">
        <v>497</v>
      </c>
      <c r="B326" s="435" t="n">
        <f aca="false">IF(Inscription!$B$8=$A326,E326,0)</f>
        <v>0</v>
      </c>
      <c r="C326" s="435" t="n">
        <f aca="false">IF(Inscription!$B$8=$A326,D326,0)</f>
        <v>0</v>
      </c>
      <c r="D326" s="435" t="n">
        <v>1</v>
      </c>
      <c r="E326" s="442" t="n">
        <v>1</v>
      </c>
      <c r="F326" s="520" t="n">
        <v>34</v>
      </c>
    </row>
    <row r="327" customFormat="false" ht="15.8" hidden="false" customHeight="false" outlineLevel="0" collapsed="false">
      <c r="A327" s="440" t="s">
        <v>499</v>
      </c>
      <c r="B327" s="435" t="n">
        <f aca="false">IF(Inscription!$B$8=$A327,E327,0)</f>
        <v>0</v>
      </c>
      <c r="C327" s="435" t="n">
        <f aca="false">IF(Inscription!$B$8=$A327,D327,0)</f>
        <v>0</v>
      </c>
      <c r="D327" s="435" t="n">
        <v>1</v>
      </c>
      <c r="E327" s="442" t="n">
        <v>3</v>
      </c>
      <c r="F327" s="520" t="n">
        <v>35</v>
      </c>
    </row>
    <row r="328" customFormat="false" ht="15.8" hidden="false" customHeight="false" outlineLevel="0" collapsed="false">
      <c r="A328" s="441" t="s">
        <v>500</v>
      </c>
      <c r="B328" s="435" t="n">
        <f aca="false">IF(Inscription!$B$8=$A328,E328,0)</f>
        <v>0</v>
      </c>
      <c r="C328" s="435" t="n">
        <f aca="false">IF(Inscription!$B$8=$A328,D328,0)</f>
        <v>0</v>
      </c>
      <c r="D328" s="435" t="n">
        <v>1</v>
      </c>
      <c r="E328" s="442" t="n">
        <v>3</v>
      </c>
      <c r="F328" s="520" t="n">
        <v>36</v>
      </c>
    </row>
    <row r="329" customFormat="false" ht="15.8" hidden="false" customHeight="false" outlineLevel="0" collapsed="false">
      <c r="A329" s="441" t="s">
        <v>501</v>
      </c>
      <c r="B329" s="435" t="n">
        <f aca="false">IF(Inscription!$B$8=$A329,E329,0)</f>
        <v>0</v>
      </c>
      <c r="C329" s="435" t="n">
        <f aca="false">IF(Inscription!$B$8=$A329,D329,0)</f>
        <v>0</v>
      </c>
      <c r="D329" s="435" t="n">
        <v>1</v>
      </c>
      <c r="E329" s="442" t="n">
        <v>3</v>
      </c>
      <c r="F329" s="520" t="n">
        <v>37</v>
      </c>
    </row>
    <row r="330" customFormat="false" ht="15.8" hidden="false" customHeight="false" outlineLevel="0" collapsed="false">
      <c r="A330" s="453" t="s">
        <v>503</v>
      </c>
      <c r="B330" s="435" t="n">
        <f aca="false">IF(Inscription!$B$8=$A330,E330,0)</f>
        <v>0</v>
      </c>
      <c r="C330" s="435" t="n">
        <f aca="false">IF(Inscription!$B$8=$A330,D330,0)</f>
        <v>0</v>
      </c>
      <c r="D330" s="435" t="n">
        <v>1</v>
      </c>
      <c r="E330" s="442" t="n">
        <v>3</v>
      </c>
      <c r="F330" s="520" t="n">
        <v>38</v>
      </c>
    </row>
    <row r="331" customFormat="false" ht="15.8" hidden="false" customHeight="false" outlineLevel="0" collapsed="false">
      <c r="A331" s="521" t="s">
        <v>504</v>
      </c>
      <c r="B331" s="435" t="n">
        <f aca="false">IF(Inscription!$B$8=$A331,E331,0)</f>
        <v>0</v>
      </c>
      <c r="C331" s="435" t="n">
        <f aca="false">IF(Inscription!$B$8=$A331,D331,0)</f>
        <v>0</v>
      </c>
      <c r="D331" s="435" t="n">
        <v>1</v>
      </c>
      <c r="E331" s="442" t="n">
        <v>3</v>
      </c>
      <c r="F331" s="520" t="n">
        <v>39</v>
      </c>
    </row>
    <row r="332" customFormat="false" ht="15.8" hidden="false" customHeight="false" outlineLevel="0" collapsed="false">
      <c r="A332" s="521" t="s">
        <v>446</v>
      </c>
      <c r="C332" s="435"/>
      <c r="E332" s="442"/>
      <c r="F332" s="520" t="n">
        <v>40</v>
      </c>
    </row>
    <row r="333" customFormat="false" ht="15.8" hidden="false" customHeight="false" outlineLevel="0" collapsed="false">
      <c r="A333" s="521" t="s">
        <v>505</v>
      </c>
      <c r="C333" s="435"/>
      <c r="E333" s="442"/>
      <c r="F333" s="520" t="n">
        <v>41</v>
      </c>
    </row>
    <row r="334" customFormat="false" ht="15.8" hidden="false" customHeight="false" outlineLevel="0" collapsed="false">
      <c r="A334" s="348" t="s">
        <v>506</v>
      </c>
      <c r="B334" s="435" t="n">
        <v>0</v>
      </c>
      <c r="C334" s="435" t="n">
        <f aca="false">IF(Inscription!$B$8=$A334,D334,0)</f>
        <v>0</v>
      </c>
      <c r="D334" s="435" t="n">
        <v>1</v>
      </c>
      <c r="E334" s="442" t="n">
        <v>1</v>
      </c>
      <c r="F334" s="520" t="n">
        <v>42</v>
      </c>
    </row>
    <row r="335" customFormat="false" ht="15.8" hidden="false" customHeight="false" outlineLevel="0" collapsed="false">
      <c r="A335" s="441" t="s">
        <v>490</v>
      </c>
      <c r="B335" s="435" t="n">
        <f aca="false">IF(Inscription!$B$8=$A335,E335,0)</f>
        <v>0</v>
      </c>
      <c r="C335" s="435" t="n">
        <f aca="false">IF(Inscription!$B$8=$A335,D335,0)</f>
        <v>0</v>
      </c>
      <c r="D335" s="435" t="n">
        <v>5.5</v>
      </c>
      <c r="E335" s="442" t="n">
        <v>3</v>
      </c>
      <c r="F335" s="520" t="n">
        <v>43</v>
      </c>
    </row>
    <row r="336" customFormat="false" ht="15.8" hidden="false" customHeight="false" outlineLevel="0" collapsed="false">
      <c r="A336" s="440" t="s">
        <v>508</v>
      </c>
      <c r="B336" s="435" t="n">
        <f aca="false">IF(Inscription!$B$8=$A336,E429,0)</f>
        <v>0</v>
      </c>
      <c r="C336" s="435" t="n">
        <f aca="false">IF(Inscription!$B$8=$A336,D336,0)</f>
        <v>0</v>
      </c>
      <c r="D336" s="435" t="n">
        <v>1</v>
      </c>
      <c r="E336" s="442" t="n">
        <v>3</v>
      </c>
      <c r="F336" s="520" t="n">
        <v>44</v>
      </c>
    </row>
    <row r="337" customFormat="false" ht="15.8" hidden="false" customHeight="false" outlineLevel="0" collapsed="false">
      <c r="A337" s="441" t="s">
        <v>510</v>
      </c>
      <c r="B337" s="435" t="n">
        <f aca="false">IF(Inscription!$B$8=$A337,E337,0)</f>
        <v>0</v>
      </c>
      <c r="C337" s="435" t="n">
        <f aca="false">IF(Inscription!$B$8=$A337,D337,0)</f>
        <v>0</v>
      </c>
      <c r="D337" s="435" t="n">
        <v>1</v>
      </c>
      <c r="E337" s="442" t="n">
        <v>3</v>
      </c>
      <c r="F337" s="520" t="n">
        <v>45</v>
      </c>
    </row>
    <row r="338" customFormat="false" ht="15.8" hidden="false" customHeight="false" outlineLevel="0" collapsed="false">
      <c r="A338" s="441" t="s">
        <v>511</v>
      </c>
      <c r="B338" s="435" t="n">
        <f aca="false">IF(Inscription!$B$8=$A338,E338,0)</f>
        <v>0</v>
      </c>
      <c r="C338" s="435" t="n">
        <f aca="false">IF(Inscription!$B$8=$A338,D338,0)</f>
        <v>0</v>
      </c>
      <c r="D338" s="435" t="n">
        <v>1</v>
      </c>
      <c r="E338" s="442" t="n">
        <v>3</v>
      </c>
      <c r="F338" s="520" t="n">
        <v>46</v>
      </c>
    </row>
    <row r="339" customFormat="false" ht="15.8" hidden="false" customHeight="false" outlineLevel="0" collapsed="false">
      <c r="A339" s="441" t="s">
        <v>512</v>
      </c>
      <c r="B339" s="435" t="n">
        <f aca="false">IF(Inscription!$B$8=$A339,E339,0)</f>
        <v>0</v>
      </c>
      <c r="C339" s="435" t="n">
        <f aca="false">IF(Inscription!$B$8=$A339,D339,0)</f>
        <v>0</v>
      </c>
      <c r="D339" s="435" t="n">
        <v>1</v>
      </c>
      <c r="E339" s="442" t="n">
        <v>3</v>
      </c>
      <c r="F339" s="520" t="n">
        <v>47</v>
      </c>
    </row>
    <row r="340" customFormat="false" ht="15.8" hidden="false" customHeight="false" outlineLevel="0" collapsed="false">
      <c r="A340" s="453" t="s">
        <v>513</v>
      </c>
      <c r="B340" s="435" t="n">
        <f aca="false">IF(Inscription!$B$8=$A340,E340,0)</f>
        <v>0</v>
      </c>
      <c r="C340" s="435" t="n">
        <f aca="false">IF(Inscription!$B$8=$A340,D340,0)</f>
        <v>0</v>
      </c>
      <c r="D340" s="435" t="n">
        <v>1</v>
      </c>
      <c r="E340" s="442" t="n">
        <v>3</v>
      </c>
      <c r="F340" s="520" t="n">
        <v>48</v>
      </c>
    </row>
    <row r="341" customFormat="false" ht="15.8" hidden="false" customHeight="false" outlineLevel="0" collapsed="false">
      <c r="A341" s="453"/>
      <c r="C341" s="435"/>
      <c r="E341" s="442"/>
      <c r="F341" s="520" t="n">
        <v>49</v>
      </c>
    </row>
    <row r="342" customFormat="false" ht="15.8" hidden="false" customHeight="false" outlineLevel="0" collapsed="false">
      <c r="A342" s="0"/>
      <c r="B342" s="0"/>
      <c r="C342" s="435"/>
      <c r="E342" s="442"/>
      <c r="F342" s="520" t="n">
        <v>50</v>
      </c>
    </row>
    <row r="343" customFormat="false" ht="15.8" hidden="false" customHeight="false" outlineLevel="0" collapsed="false">
      <c r="A343" s="0"/>
      <c r="B343" s="0"/>
      <c r="C343" s="435"/>
      <c r="E343" s="442"/>
      <c r="F343" s="520" t="n">
        <v>51</v>
      </c>
    </row>
    <row r="344" customFormat="false" ht="15.8" hidden="false" customHeight="false" outlineLevel="0" collapsed="false">
      <c r="A344" s="453"/>
      <c r="C344" s="435"/>
      <c r="E344" s="442"/>
      <c r="F344" s="520" t="n">
        <v>52</v>
      </c>
    </row>
    <row r="345" customFormat="false" ht="15.8" hidden="false" customHeight="false" outlineLevel="0" collapsed="false">
      <c r="A345" s="453"/>
      <c r="C345" s="435"/>
      <c r="E345" s="442"/>
      <c r="F345" s="520" t="n">
        <v>53</v>
      </c>
    </row>
    <row r="346" customFormat="false" ht="15.8" hidden="false" customHeight="false" outlineLevel="0" collapsed="false">
      <c r="A346" s="453"/>
      <c r="C346" s="435"/>
      <c r="E346" s="442"/>
      <c r="F346" s="520" t="n">
        <v>54</v>
      </c>
    </row>
    <row r="347" customFormat="false" ht="15.8" hidden="false" customHeight="false" outlineLevel="0" collapsed="false">
      <c r="A347" s="453"/>
      <c r="C347" s="435"/>
      <c r="E347" s="442"/>
      <c r="F347" s="520" t="n">
        <v>55</v>
      </c>
    </row>
    <row r="348" customFormat="false" ht="15.8" hidden="false" customHeight="false" outlineLevel="0" collapsed="false">
      <c r="A348" s="458"/>
      <c r="B348" s="437"/>
      <c r="C348" s="437"/>
      <c r="D348" s="437"/>
      <c r="E348" s="459"/>
      <c r="F348" s="520" t="n">
        <v>56</v>
      </c>
    </row>
    <row r="349" customFormat="false" ht="15.8" hidden="false" customHeight="false" outlineLevel="0" collapsed="false">
      <c r="A349" s="460"/>
      <c r="B349" s="461"/>
      <c r="C349" s="461"/>
      <c r="D349" s="461"/>
      <c r="E349" s="462"/>
      <c r="F349" s="520" t="n">
        <v>57</v>
      </c>
    </row>
    <row r="350" customFormat="false" ht="15.8" hidden="false" customHeight="false" outlineLevel="0" collapsed="false">
      <c r="A350" s="529" t="s">
        <v>603</v>
      </c>
      <c r="B350" s="456"/>
      <c r="C350" s="455"/>
      <c r="D350" s="455"/>
      <c r="E350" s="457"/>
      <c r="F350" s="520" t="n">
        <f aca="false">1</f>
        <v>1</v>
      </c>
    </row>
    <row r="351" customFormat="false" ht="15.8" hidden="false" customHeight="false" outlineLevel="0" collapsed="false">
      <c r="A351" s="521" t="s">
        <v>446</v>
      </c>
      <c r="C351" s="437"/>
      <c r="D351" s="437"/>
      <c r="E351" s="459"/>
      <c r="F351" s="520" t="n">
        <f aca="false">F350+1</f>
        <v>2</v>
      </c>
    </row>
    <row r="352" customFormat="false" ht="15.8" hidden="false" customHeight="false" outlineLevel="0" collapsed="false">
      <c r="A352" s="521" t="s">
        <v>408</v>
      </c>
      <c r="B352" s="439"/>
      <c r="C352" s="439"/>
      <c r="E352" s="527"/>
      <c r="F352" s="520" t="n">
        <f aca="false">F351+1</f>
        <v>3</v>
      </c>
    </row>
    <row r="353" customFormat="false" ht="15.8" hidden="false" customHeight="false" outlineLevel="0" collapsed="false">
      <c r="A353" s="444" t="s">
        <v>423</v>
      </c>
      <c r="B353" s="435" t="n">
        <f aca="false">IF(Inscription!$B$8=$A353,E353,0)</f>
        <v>0</v>
      </c>
      <c r="C353" s="435" t="n">
        <f aca="false">IF(Inscription!$B$8=$A353,D353,0)</f>
        <v>0</v>
      </c>
      <c r="D353" s="435" t="n">
        <v>7</v>
      </c>
      <c r="E353" s="442" t="n">
        <v>4</v>
      </c>
      <c r="F353" s="520" t="n">
        <f aca="false">F352+1</f>
        <v>4</v>
      </c>
    </row>
    <row r="354" customFormat="false" ht="15.8" hidden="false" customHeight="false" outlineLevel="0" collapsed="false">
      <c r="A354" s="444" t="s">
        <v>438</v>
      </c>
      <c r="B354" s="435" t="n">
        <f aca="false">IF(Inscription!$B$8=$A354,E354,0)</f>
        <v>0</v>
      </c>
      <c r="C354" s="435" t="n">
        <f aca="false">IF(Inscription!$B$8=$A354,D354,0)</f>
        <v>0</v>
      </c>
      <c r="D354" s="435" t="n">
        <v>7</v>
      </c>
      <c r="E354" s="442" t="n">
        <v>5</v>
      </c>
      <c r="F354" s="520" t="n">
        <f aca="false">F353+1</f>
        <v>5</v>
      </c>
    </row>
    <row r="355" customFormat="false" ht="15.8" hidden="false" customHeight="false" outlineLevel="0" collapsed="false">
      <c r="A355" s="458" t="s">
        <v>446</v>
      </c>
      <c r="B355" s="437"/>
      <c r="C355" s="437"/>
      <c r="D355" s="437"/>
      <c r="E355" s="459"/>
      <c r="F355" s="520" t="n">
        <f aca="false">F354+1</f>
        <v>6</v>
      </c>
    </row>
    <row r="356" customFormat="false" ht="15.8" hidden="false" customHeight="false" outlineLevel="0" collapsed="false">
      <c r="A356" s="521" t="s">
        <v>449</v>
      </c>
      <c r="C356" s="437"/>
      <c r="D356" s="437"/>
      <c r="E356" s="459"/>
      <c r="F356" s="520" t="n">
        <f aca="false">F355+1</f>
        <v>7</v>
      </c>
    </row>
    <row r="357" customFormat="false" ht="15.8" hidden="false" customHeight="false" outlineLevel="0" collapsed="false">
      <c r="A357" s="444" t="s">
        <v>455</v>
      </c>
      <c r="B357" s="435" t="n">
        <f aca="false">IF(Inscription!$B$8=$A357,E357,0)</f>
        <v>0</v>
      </c>
      <c r="C357" s="435" t="n">
        <f aca="false">IF(Inscription!$B$8=$A357,D357,0)</f>
        <v>0</v>
      </c>
      <c r="D357" s="435" t="n">
        <v>7</v>
      </c>
      <c r="E357" s="442" t="n">
        <v>4</v>
      </c>
      <c r="F357" s="520" t="n">
        <f aca="false">F356+1</f>
        <v>8</v>
      </c>
    </row>
    <row r="358" customFormat="false" ht="15.8" hidden="false" customHeight="false" outlineLevel="0" collapsed="false">
      <c r="A358" s="446" t="s">
        <v>458</v>
      </c>
      <c r="B358" s="435" t="n">
        <f aca="false">IF(Inscription!$B$8=$A358,E358,0)</f>
        <v>0</v>
      </c>
      <c r="C358" s="435" t="n">
        <f aca="false">IF(Inscription!$B$8=$A358,D358,0)</f>
        <v>0</v>
      </c>
      <c r="D358" s="435" t="n">
        <v>7</v>
      </c>
      <c r="E358" s="442" t="n">
        <v>4</v>
      </c>
      <c r="F358" s="520" t="n">
        <f aca="false">F357+1</f>
        <v>9</v>
      </c>
    </row>
    <row r="359" customFormat="false" ht="15.8" hidden="false" customHeight="false" outlineLevel="0" collapsed="false">
      <c r="A359" s="444" t="s">
        <v>463</v>
      </c>
      <c r="B359" s="435" t="n">
        <f aca="false">IF(Inscription!$B$8=$A359,E359,0)</f>
        <v>0</v>
      </c>
      <c r="C359" s="435" t="n">
        <f aca="false">IF(Inscription!$B$8=$A359,D359,0)</f>
        <v>0</v>
      </c>
      <c r="D359" s="435" t="n">
        <v>7</v>
      </c>
      <c r="E359" s="442" t="n">
        <v>4</v>
      </c>
      <c r="F359" s="520" t="n">
        <f aca="false">F358+1</f>
        <v>10</v>
      </c>
    </row>
    <row r="360" customFormat="false" ht="15.8" hidden="false" customHeight="false" outlineLevel="0" collapsed="false">
      <c r="A360" s="443" t="s">
        <v>473</v>
      </c>
      <c r="B360" s="435" t="n">
        <f aca="false">IF(Inscription!$B$8=$A360,E360,0)</f>
        <v>0</v>
      </c>
      <c r="C360" s="435" t="n">
        <f aca="false">IF(Inscription!$B$8=$A360,D360,0)</f>
        <v>0</v>
      </c>
      <c r="D360" s="435" t="n">
        <v>7</v>
      </c>
      <c r="E360" s="442" t="n">
        <v>5</v>
      </c>
      <c r="F360" s="520" t="n">
        <f aca="false">F359+1</f>
        <v>11</v>
      </c>
    </row>
    <row r="361" customFormat="false" ht="15.8" hidden="false" customHeight="false" outlineLevel="0" collapsed="false">
      <c r="A361" s="458" t="s">
        <v>446</v>
      </c>
      <c r="B361" s="437"/>
      <c r="C361" s="437"/>
      <c r="D361" s="437"/>
      <c r="E361" s="459"/>
      <c r="F361" s="520" t="n">
        <f aca="false">F360+1</f>
        <v>12</v>
      </c>
    </row>
    <row r="362" customFormat="false" ht="15.8" hidden="false" customHeight="false" outlineLevel="0" collapsed="false">
      <c r="A362" s="521" t="s">
        <v>494</v>
      </c>
      <c r="B362" s="437"/>
      <c r="C362" s="437"/>
      <c r="D362" s="437"/>
      <c r="E362" s="459"/>
      <c r="F362" s="520" t="n">
        <f aca="false">F361+1</f>
        <v>13</v>
      </c>
    </row>
    <row r="363" customFormat="false" ht="15.8" hidden="false" customHeight="false" outlineLevel="0" collapsed="false">
      <c r="A363" s="443" t="s">
        <v>498</v>
      </c>
      <c r="B363" s="435" t="n">
        <f aca="false">IF(Inscription!$B$8=$A363,E363,0)</f>
        <v>0</v>
      </c>
      <c r="C363" s="435" t="n">
        <f aca="false">IF(Inscription!$B$8=$A363,D363,0)</f>
        <v>0</v>
      </c>
      <c r="D363" s="435" t="n">
        <v>7</v>
      </c>
      <c r="E363" s="442" t="n">
        <v>4</v>
      </c>
      <c r="F363" s="520" t="n">
        <f aca="false">F362+1</f>
        <v>14</v>
      </c>
    </row>
    <row r="364" customFormat="false" ht="15.8" hidden="false" customHeight="false" outlineLevel="0" collapsed="false">
      <c r="A364" s="441"/>
      <c r="C364" s="435"/>
      <c r="E364" s="442"/>
      <c r="F364" s="520" t="n">
        <f aca="false">F363+1</f>
        <v>15</v>
      </c>
    </row>
    <row r="365" customFormat="false" ht="15.8" hidden="false" customHeight="false" outlineLevel="0" collapsed="false">
      <c r="A365" s="441"/>
      <c r="C365" s="435"/>
      <c r="E365" s="442"/>
      <c r="F365" s="520" t="n">
        <f aca="false">F364+1</f>
        <v>16</v>
      </c>
    </row>
    <row r="366" customFormat="false" ht="15.8" hidden="false" customHeight="false" outlineLevel="0" collapsed="false">
      <c r="A366" s="441"/>
      <c r="C366" s="435"/>
      <c r="E366" s="442"/>
      <c r="F366" s="520" t="n">
        <f aca="false">F365+1</f>
        <v>17</v>
      </c>
    </row>
    <row r="367" customFormat="false" ht="15.8" hidden="false" customHeight="false" outlineLevel="0" collapsed="false">
      <c r="A367" s="441"/>
      <c r="C367" s="435"/>
      <c r="E367" s="442"/>
      <c r="F367" s="520" t="n">
        <f aca="false">F366+1</f>
        <v>18</v>
      </c>
    </row>
    <row r="368" customFormat="false" ht="15.8" hidden="false" customHeight="false" outlineLevel="0" collapsed="false">
      <c r="A368" s="458"/>
      <c r="B368" s="437"/>
      <c r="C368" s="437"/>
      <c r="D368" s="437"/>
      <c r="E368" s="459"/>
      <c r="F368" s="520" t="n">
        <f aca="false">F367+1</f>
        <v>19</v>
      </c>
    </row>
    <row r="369" customFormat="false" ht="15.8" hidden="false" customHeight="false" outlineLevel="0" collapsed="false">
      <c r="A369" s="458"/>
      <c r="B369" s="437"/>
      <c r="C369" s="437"/>
      <c r="D369" s="437"/>
      <c r="E369" s="459"/>
      <c r="F369" s="520" t="n">
        <f aca="false">F368+1</f>
        <v>20</v>
      </c>
    </row>
    <row r="370" customFormat="false" ht="15.8" hidden="false" customHeight="false" outlineLevel="0" collapsed="false">
      <c r="A370" s="458"/>
      <c r="B370" s="437"/>
      <c r="C370" s="437"/>
      <c r="D370" s="437"/>
      <c r="E370" s="459"/>
      <c r="F370" s="520" t="n">
        <f aca="false">F369+1</f>
        <v>21</v>
      </c>
    </row>
    <row r="371" customFormat="false" ht="15.8" hidden="false" customHeight="false" outlineLevel="0" collapsed="false">
      <c r="A371" s="458"/>
      <c r="B371" s="437"/>
      <c r="C371" s="437"/>
      <c r="D371" s="437"/>
      <c r="E371" s="459"/>
      <c r="F371" s="520" t="n">
        <f aca="false">F370+1</f>
        <v>22</v>
      </c>
    </row>
    <row r="372" customFormat="false" ht="15.8" hidden="false" customHeight="false" outlineLevel="0" collapsed="false">
      <c r="A372" s="458"/>
      <c r="B372" s="437"/>
      <c r="C372" s="437"/>
      <c r="D372" s="437"/>
      <c r="E372" s="459"/>
      <c r="F372" s="520" t="n">
        <f aca="false">F371+1</f>
        <v>23</v>
      </c>
    </row>
    <row r="373" customFormat="false" ht="15.8" hidden="false" customHeight="false" outlineLevel="0" collapsed="false">
      <c r="A373" s="458"/>
      <c r="B373" s="437"/>
      <c r="C373" s="437"/>
      <c r="D373" s="437"/>
      <c r="E373" s="459"/>
      <c r="F373" s="520" t="n">
        <f aca="false">F372+1</f>
        <v>24</v>
      </c>
    </row>
    <row r="374" customFormat="false" ht="15.8" hidden="false" customHeight="false" outlineLevel="0" collapsed="false">
      <c r="A374" s="458"/>
      <c r="B374" s="437"/>
      <c r="C374" s="437"/>
      <c r="D374" s="437"/>
      <c r="E374" s="459"/>
      <c r="F374" s="520" t="n">
        <f aca="false">F373+1</f>
        <v>25</v>
      </c>
    </row>
    <row r="375" customFormat="false" ht="15.8" hidden="false" customHeight="false" outlineLevel="0" collapsed="false">
      <c r="A375" s="458"/>
      <c r="B375" s="437"/>
      <c r="C375" s="437"/>
      <c r="D375" s="437"/>
      <c r="E375" s="459"/>
      <c r="F375" s="520" t="n">
        <f aca="false">F374+1</f>
        <v>26</v>
      </c>
    </row>
    <row r="376" customFormat="false" ht="15.8" hidden="false" customHeight="false" outlineLevel="0" collapsed="false">
      <c r="A376" s="458"/>
      <c r="B376" s="437"/>
      <c r="C376" s="437"/>
      <c r="D376" s="437"/>
      <c r="E376" s="459"/>
      <c r="F376" s="520" t="n">
        <f aca="false">F375+1</f>
        <v>27</v>
      </c>
    </row>
    <row r="377" customFormat="false" ht="15.8" hidden="false" customHeight="false" outlineLevel="0" collapsed="false">
      <c r="A377" s="458"/>
      <c r="B377" s="437"/>
      <c r="C377" s="437"/>
      <c r="D377" s="437"/>
      <c r="E377" s="459"/>
      <c r="F377" s="520" t="n">
        <f aca="false">F376+1</f>
        <v>28</v>
      </c>
    </row>
    <row r="378" customFormat="false" ht="15.8" hidden="false" customHeight="false" outlineLevel="0" collapsed="false">
      <c r="A378" s="458"/>
      <c r="B378" s="437"/>
      <c r="C378" s="437"/>
      <c r="D378" s="437"/>
      <c r="E378" s="459"/>
      <c r="F378" s="520" t="n">
        <f aca="false">F377+1</f>
        <v>29</v>
      </c>
    </row>
    <row r="379" customFormat="false" ht="15.8" hidden="false" customHeight="false" outlineLevel="0" collapsed="false">
      <c r="A379" s="458"/>
      <c r="B379" s="437"/>
      <c r="C379" s="437"/>
      <c r="D379" s="437"/>
      <c r="E379" s="459"/>
      <c r="F379" s="520" t="n">
        <f aca="false">F378+1</f>
        <v>30</v>
      </c>
    </row>
    <row r="380" customFormat="false" ht="15.8" hidden="false" customHeight="false" outlineLevel="0" collapsed="false">
      <c r="A380" s="458"/>
      <c r="B380" s="437"/>
      <c r="C380" s="437"/>
      <c r="D380" s="437"/>
      <c r="E380" s="459"/>
      <c r="F380" s="520" t="n">
        <f aca="false">F379+1</f>
        <v>31</v>
      </c>
    </row>
    <row r="381" customFormat="false" ht="15.8" hidden="false" customHeight="false" outlineLevel="0" collapsed="false">
      <c r="A381" s="458"/>
      <c r="B381" s="437"/>
      <c r="C381" s="437"/>
      <c r="D381" s="437"/>
      <c r="E381" s="459"/>
      <c r="F381" s="520" t="n">
        <f aca="false">F380+1</f>
        <v>32</v>
      </c>
    </row>
    <row r="382" customFormat="false" ht="15.8" hidden="false" customHeight="false" outlineLevel="0" collapsed="false">
      <c r="A382" s="458"/>
      <c r="B382" s="437"/>
      <c r="C382" s="437"/>
      <c r="D382" s="437"/>
      <c r="E382" s="459"/>
      <c r="F382" s="520" t="n">
        <f aca="false">F381+1</f>
        <v>33</v>
      </c>
    </row>
    <row r="383" customFormat="false" ht="15.8" hidden="false" customHeight="false" outlineLevel="0" collapsed="false">
      <c r="A383" s="458"/>
      <c r="B383" s="437"/>
      <c r="C383" s="437"/>
      <c r="D383" s="437"/>
      <c r="E383" s="459"/>
      <c r="F383" s="520" t="n">
        <f aca="false">F382+1</f>
        <v>34</v>
      </c>
    </row>
    <row r="384" customFormat="false" ht="15.8" hidden="false" customHeight="false" outlineLevel="0" collapsed="false">
      <c r="A384" s="458"/>
      <c r="B384" s="437"/>
      <c r="C384" s="437"/>
      <c r="D384" s="437"/>
      <c r="E384" s="459"/>
      <c r="F384" s="520" t="n">
        <f aca="false">F383+1</f>
        <v>35</v>
      </c>
    </row>
    <row r="385" customFormat="false" ht="15.8" hidden="false" customHeight="false" outlineLevel="0" collapsed="false">
      <c r="A385" s="458"/>
      <c r="B385" s="437"/>
      <c r="C385" s="437"/>
      <c r="D385" s="437"/>
      <c r="E385" s="459"/>
      <c r="F385" s="520" t="n">
        <f aca="false">F384+1</f>
        <v>36</v>
      </c>
    </row>
    <row r="386" customFormat="false" ht="15.8" hidden="false" customHeight="false" outlineLevel="0" collapsed="false">
      <c r="A386" s="458"/>
      <c r="B386" s="437"/>
      <c r="C386" s="437"/>
      <c r="D386" s="437"/>
      <c r="E386" s="459"/>
      <c r="F386" s="520" t="n">
        <f aca="false">F385+1</f>
        <v>37</v>
      </c>
    </row>
    <row r="387" customFormat="false" ht="15.8" hidden="false" customHeight="false" outlineLevel="0" collapsed="false">
      <c r="A387" s="458"/>
      <c r="B387" s="437"/>
      <c r="C387" s="437"/>
      <c r="D387" s="437"/>
      <c r="E387" s="459"/>
      <c r="F387" s="520" t="n">
        <f aca="false">F386+1</f>
        <v>38</v>
      </c>
    </row>
    <row r="388" customFormat="false" ht="15.8" hidden="false" customHeight="false" outlineLevel="0" collapsed="false">
      <c r="A388" s="458"/>
      <c r="B388" s="437"/>
      <c r="C388" s="437"/>
      <c r="D388" s="437"/>
      <c r="E388" s="459"/>
      <c r="F388" s="520" t="n">
        <f aca="false">F387+1</f>
        <v>39</v>
      </c>
    </row>
    <row r="389" customFormat="false" ht="15.8" hidden="false" customHeight="false" outlineLevel="0" collapsed="false">
      <c r="A389" s="458"/>
      <c r="B389" s="437"/>
      <c r="C389" s="437"/>
      <c r="D389" s="437"/>
      <c r="E389" s="459"/>
      <c r="F389" s="520" t="n">
        <f aca="false">F388+1</f>
        <v>40</v>
      </c>
    </row>
    <row r="390" customFormat="false" ht="15.8" hidden="false" customHeight="false" outlineLevel="0" collapsed="false">
      <c r="A390" s="458"/>
      <c r="B390" s="437"/>
      <c r="C390" s="437"/>
      <c r="D390" s="437"/>
      <c r="E390" s="459"/>
      <c r="F390" s="520" t="n">
        <f aca="false">F389+1</f>
        <v>41</v>
      </c>
    </row>
    <row r="391" customFormat="false" ht="15.8" hidden="false" customHeight="false" outlineLevel="0" collapsed="false">
      <c r="A391" s="458"/>
      <c r="B391" s="437"/>
      <c r="C391" s="437"/>
      <c r="D391" s="437"/>
      <c r="E391" s="459"/>
      <c r="F391" s="520" t="n">
        <f aca="false">F390+1</f>
        <v>42</v>
      </c>
    </row>
    <row r="392" customFormat="false" ht="15.8" hidden="false" customHeight="false" outlineLevel="0" collapsed="false">
      <c r="A392" s="458"/>
      <c r="B392" s="437"/>
      <c r="C392" s="437"/>
      <c r="D392" s="437"/>
      <c r="E392" s="459"/>
      <c r="F392" s="520" t="n">
        <f aca="false">F391+1</f>
        <v>43</v>
      </c>
    </row>
    <row r="393" customFormat="false" ht="15.8" hidden="false" customHeight="false" outlineLevel="0" collapsed="false">
      <c r="A393" s="458"/>
      <c r="B393" s="437"/>
      <c r="C393" s="437"/>
      <c r="D393" s="437"/>
      <c r="E393" s="459"/>
      <c r="F393" s="520" t="n">
        <f aca="false">F392+1</f>
        <v>44</v>
      </c>
    </row>
    <row r="394" customFormat="false" ht="15.8" hidden="false" customHeight="false" outlineLevel="0" collapsed="false">
      <c r="A394" s="458"/>
      <c r="B394" s="437"/>
      <c r="C394" s="437"/>
      <c r="D394" s="437"/>
      <c r="E394" s="459"/>
      <c r="F394" s="520" t="n">
        <f aca="false">F393+1</f>
        <v>45</v>
      </c>
    </row>
    <row r="395" customFormat="false" ht="15.8" hidden="false" customHeight="false" outlineLevel="0" collapsed="false">
      <c r="A395" s="458"/>
      <c r="B395" s="437"/>
      <c r="C395" s="437"/>
      <c r="D395" s="437"/>
      <c r="E395" s="459"/>
      <c r="F395" s="520" t="n">
        <f aca="false">F394+1</f>
        <v>46</v>
      </c>
    </row>
    <row r="396" customFormat="false" ht="15.8" hidden="false" customHeight="false" outlineLevel="0" collapsed="false">
      <c r="A396" s="458"/>
      <c r="B396" s="437"/>
      <c r="C396" s="437"/>
      <c r="D396" s="437"/>
      <c r="E396" s="459"/>
      <c r="F396" s="520" t="n">
        <f aca="false">F395+1</f>
        <v>47</v>
      </c>
    </row>
    <row r="397" customFormat="false" ht="15.8" hidden="false" customHeight="false" outlineLevel="0" collapsed="false">
      <c r="A397" s="458"/>
      <c r="B397" s="437"/>
      <c r="C397" s="437"/>
      <c r="D397" s="437"/>
      <c r="E397" s="459"/>
      <c r="F397" s="520" t="n">
        <f aca="false">F396+1</f>
        <v>48</v>
      </c>
    </row>
    <row r="398" customFormat="false" ht="15.8" hidden="false" customHeight="false" outlineLevel="0" collapsed="false">
      <c r="A398" s="458"/>
      <c r="B398" s="437"/>
      <c r="C398" s="437"/>
      <c r="D398" s="437"/>
      <c r="E398" s="459"/>
      <c r="F398" s="520" t="n">
        <f aca="false">F397+1</f>
        <v>49</v>
      </c>
    </row>
    <row r="399" customFormat="false" ht="15.8" hidden="false" customHeight="false" outlineLevel="0" collapsed="false">
      <c r="A399" s="458"/>
      <c r="B399" s="437"/>
      <c r="C399" s="437"/>
      <c r="D399" s="437"/>
      <c r="E399" s="459"/>
      <c r="F399" s="520" t="n">
        <f aca="false">F398+1</f>
        <v>50</v>
      </c>
    </row>
    <row r="400" customFormat="false" ht="15.8" hidden="false" customHeight="false" outlineLevel="0" collapsed="false">
      <c r="A400" s="458"/>
      <c r="B400" s="437"/>
      <c r="C400" s="437"/>
      <c r="D400" s="437"/>
      <c r="E400" s="459"/>
      <c r="F400" s="520" t="n">
        <f aca="false">F399+1</f>
        <v>51</v>
      </c>
    </row>
    <row r="401" customFormat="false" ht="15.8" hidden="false" customHeight="false" outlineLevel="0" collapsed="false">
      <c r="A401" s="458"/>
      <c r="B401" s="437"/>
      <c r="C401" s="437"/>
      <c r="D401" s="437"/>
      <c r="E401" s="459"/>
      <c r="F401" s="520" t="n">
        <f aca="false">F400+1</f>
        <v>52</v>
      </c>
    </row>
    <row r="402" customFormat="false" ht="15.8" hidden="false" customHeight="false" outlineLevel="0" collapsed="false">
      <c r="A402" s="458"/>
      <c r="B402" s="437"/>
      <c r="C402" s="437"/>
      <c r="D402" s="437"/>
      <c r="E402" s="459"/>
      <c r="F402" s="520" t="n">
        <f aca="false">F401+1</f>
        <v>53</v>
      </c>
    </row>
    <row r="403" customFormat="false" ht="15.8" hidden="false" customHeight="false" outlineLevel="0" collapsed="false">
      <c r="A403" s="458"/>
      <c r="B403" s="437"/>
      <c r="C403" s="437"/>
      <c r="D403" s="437"/>
      <c r="E403" s="459"/>
      <c r="F403" s="520" t="n">
        <f aca="false">F402+1</f>
        <v>54</v>
      </c>
    </row>
    <row r="404" customFormat="false" ht="15.8" hidden="false" customHeight="false" outlineLevel="0" collapsed="false">
      <c r="A404" s="458"/>
      <c r="B404" s="437"/>
      <c r="C404" s="437"/>
      <c r="D404" s="437"/>
      <c r="E404" s="459"/>
      <c r="F404" s="520" t="n">
        <f aca="false">F403+1</f>
        <v>55</v>
      </c>
    </row>
    <row r="405" customFormat="false" ht="15.8" hidden="false" customHeight="false" outlineLevel="0" collapsed="false">
      <c r="A405" s="458"/>
      <c r="B405" s="437"/>
      <c r="C405" s="437"/>
      <c r="D405" s="437"/>
      <c r="E405" s="459"/>
      <c r="F405" s="520" t="n">
        <f aca="false">F404+1</f>
        <v>56</v>
      </c>
    </row>
    <row r="406" customFormat="false" ht="15.8" hidden="false" customHeight="false" outlineLevel="0" collapsed="false">
      <c r="A406" s="460"/>
      <c r="B406" s="461"/>
      <c r="C406" s="461"/>
      <c r="D406" s="461"/>
      <c r="E406" s="462"/>
      <c r="F406" s="520" t="n">
        <f aca="false">F405+1</f>
        <v>57</v>
      </c>
    </row>
    <row r="407" customFormat="false" ht="15.8" hidden="false" customHeight="false" outlineLevel="0" collapsed="false">
      <c r="A407" s="529" t="s">
        <v>604</v>
      </c>
      <c r="B407" s="456"/>
      <c r="C407" s="456"/>
      <c r="D407" s="456"/>
      <c r="E407" s="514"/>
      <c r="F407" s="520" t="n">
        <f aca="false">1</f>
        <v>1</v>
      </c>
    </row>
    <row r="408" customFormat="false" ht="15.8" hidden="false" customHeight="false" outlineLevel="0" collapsed="false">
      <c r="A408" s="521" t="s">
        <v>446</v>
      </c>
      <c r="C408" s="435"/>
      <c r="E408" s="442"/>
      <c r="F408" s="520" t="n">
        <f aca="false">F407+1</f>
        <v>2</v>
      </c>
    </row>
    <row r="409" customFormat="false" ht="15.8" hidden="false" customHeight="false" outlineLevel="0" collapsed="false">
      <c r="A409" s="521" t="s">
        <v>408</v>
      </c>
      <c r="C409" s="435"/>
      <c r="E409" s="442"/>
      <c r="F409" s="520" t="n">
        <f aca="false">F408+1</f>
        <v>3</v>
      </c>
    </row>
    <row r="410" customFormat="false" ht="15.8" hidden="false" customHeight="false" outlineLevel="0" collapsed="false">
      <c r="A410" s="440" t="s">
        <v>426</v>
      </c>
      <c r="B410" s="435" t="n">
        <f aca="false">IF(Inscription!$B$8=$A410,E410,0)</f>
        <v>0</v>
      </c>
      <c r="C410" s="435" t="n">
        <f aca="false">IF(Inscription!$B$8=$A410,D410,0)</f>
        <v>0</v>
      </c>
      <c r="D410" s="435" t="n">
        <v>7</v>
      </c>
      <c r="E410" s="442" t="n">
        <v>4</v>
      </c>
      <c r="F410" s="520" t="n">
        <f aca="false">F409+1</f>
        <v>4</v>
      </c>
    </row>
    <row r="411" customFormat="false" ht="15.8" hidden="false" customHeight="false" outlineLevel="0" collapsed="false">
      <c r="A411" s="440" t="s">
        <v>443</v>
      </c>
      <c r="B411" s="435" t="n">
        <f aca="false">IF(Inscription!$B$8=$A411,E411,0)</f>
        <v>0</v>
      </c>
      <c r="C411" s="435" t="n">
        <f aca="false">IF(Inscription!$B$8=$A411,D411,0)</f>
        <v>0</v>
      </c>
      <c r="D411" s="435" t="n">
        <v>7</v>
      </c>
      <c r="E411" s="442" t="n">
        <v>5</v>
      </c>
      <c r="F411" s="520" t="n">
        <f aca="false">F410+1</f>
        <v>5</v>
      </c>
    </row>
    <row r="412" customFormat="false" ht="15.8" hidden="false" customHeight="false" outlineLevel="0" collapsed="false">
      <c r="A412" s="441" t="s">
        <v>605</v>
      </c>
      <c r="B412" s="435" t="n">
        <f aca="false">IF(Inscription!$B$8=$A412,E412,0)</f>
        <v>0</v>
      </c>
      <c r="C412" s="435" t="n">
        <f aca="false">IF(Inscription!$B$8=$A412,D412,0)</f>
        <v>0</v>
      </c>
      <c r="D412" s="435" t="n">
        <v>7</v>
      </c>
      <c r="E412" s="442" t="n">
        <v>5</v>
      </c>
      <c r="F412" s="520" t="n">
        <f aca="false">F411+1</f>
        <v>6</v>
      </c>
    </row>
    <row r="413" customFormat="false" ht="15.8" hidden="false" customHeight="false" outlineLevel="0" collapsed="false">
      <c r="A413" s="440" t="s">
        <v>606</v>
      </c>
      <c r="B413" s="435" t="n">
        <f aca="false">IF(Inscription!$B$8=$A413,E413,0)</f>
        <v>0</v>
      </c>
      <c r="C413" s="435" t="n">
        <f aca="false">IF(Inscription!$B$8=$A413,D413,0)</f>
        <v>0</v>
      </c>
      <c r="D413" s="435" t="n">
        <v>1</v>
      </c>
      <c r="E413" s="435" t="n">
        <v>3</v>
      </c>
      <c r="F413" s="520" t="n">
        <f aca="false">F412+1</f>
        <v>7</v>
      </c>
    </row>
    <row r="414" customFormat="false" ht="15.8" hidden="false" customHeight="false" outlineLevel="0" collapsed="false">
      <c r="A414" s="440" t="s">
        <v>607</v>
      </c>
      <c r="B414" s="435" t="n">
        <f aca="false">IF(Inscription!$B$8=$A414,E414,0)</f>
        <v>0</v>
      </c>
      <c r="C414" s="435" t="n">
        <f aca="false">IF(Inscription!$B$8=$A414,D414,0)</f>
        <v>0</v>
      </c>
      <c r="D414" s="435" t="n">
        <v>1</v>
      </c>
      <c r="E414" s="435" t="n">
        <v>3</v>
      </c>
      <c r="F414" s="520" t="n">
        <f aca="false">F413+1</f>
        <v>8</v>
      </c>
    </row>
    <row r="415" customFormat="false" ht="15.8" hidden="false" customHeight="false" outlineLevel="0" collapsed="false">
      <c r="A415" s="440" t="s">
        <v>608</v>
      </c>
      <c r="B415" s="435" t="n">
        <f aca="false">IF(Inscription!$B$8=$A415,E415,0)</f>
        <v>0</v>
      </c>
      <c r="C415" s="435" t="n">
        <f aca="false">IF(Inscription!$B$8=$A415,D415,0)</f>
        <v>0</v>
      </c>
      <c r="D415" s="435" t="n">
        <v>1</v>
      </c>
      <c r="E415" s="435" t="n">
        <v>3</v>
      </c>
      <c r="F415" s="520" t="n">
        <f aca="false">F414+1</f>
        <v>9</v>
      </c>
    </row>
    <row r="416" customFormat="false" ht="15.8" hidden="false" customHeight="false" outlineLevel="0" collapsed="false">
      <c r="A416" s="458" t="s">
        <v>446</v>
      </c>
      <c r="B416" s="437"/>
      <c r="C416" s="437"/>
      <c r="D416" s="437"/>
      <c r="E416" s="459"/>
      <c r="F416" s="520" t="n">
        <f aca="false">F415+1</f>
        <v>10</v>
      </c>
    </row>
    <row r="417" customFormat="false" ht="15.8" hidden="false" customHeight="false" outlineLevel="0" collapsed="false">
      <c r="A417" s="521" t="s">
        <v>449</v>
      </c>
      <c r="B417" s="437"/>
      <c r="C417" s="437"/>
      <c r="D417" s="437"/>
      <c r="E417" s="459"/>
      <c r="F417" s="520" t="n">
        <f aca="false">F416+1</f>
        <v>11</v>
      </c>
    </row>
    <row r="418" customFormat="false" ht="15.8" hidden="false" customHeight="false" outlineLevel="0" collapsed="false">
      <c r="A418" s="444" t="s">
        <v>465</v>
      </c>
      <c r="B418" s="435" t="n">
        <f aca="false">IF(Inscription!$B$8=$A418,E418,0)</f>
        <v>0</v>
      </c>
      <c r="C418" s="435" t="n">
        <f aca="false">IF(Inscription!$B$8=$A418,D418,0)</f>
        <v>0</v>
      </c>
      <c r="D418" s="435" t="n">
        <v>7</v>
      </c>
      <c r="E418" s="442" t="n">
        <v>4</v>
      </c>
      <c r="F418" s="520" t="n">
        <f aca="false">F417+1</f>
        <v>12</v>
      </c>
    </row>
    <row r="419" customFormat="false" ht="15.8" hidden="false" customHeight="false" outlineLevel="0" collapsed="false">
      <c r="A419" s="348" t="s">
        <v>460</v>
      </c>
      <c r="B419" s="435" t="n">
        <f aca="false">IF(Inscription!$B$8=$A419,E419,0)</f>
        <v>0</v>
      </c>
      <c r="C419" s="435" t="n">
        <f aca="false">IF(Inscription!$B$8=$A419,D419,0)</f>
        <v>0</v>
      </c>
      <c r="D419" s="435" t="n">
        <v>7</v>
      </c>
      <c r="E419" s="442" t="n">
        <v>4</v>
      </c>
      <c r="F419" s="520" t="n">
        <f aca="false">F418+1</f>
        <v>13</v>
      </c>
    </row>
    <row r="420" customFormat="false" ht="15.8" hidden="false" customHeight="false" outlineLevel="0" collapsed="false">
      <c r="A420" s="443" t="s">
        <v>475</v>
      </c>
      <c r="B420" s="435" t="n">
        <f aca="false">IF(Inscription!$B$8=$A420,E420,0)</f>
        <v>0</v>
      </c>
      <c r="C420" s="435" t="n">
        <f aca="false">IF(Inscription!$B$8=$A420,D420,0)</f>
        <v>0</v>
      </c>
      <c r="D420" s="435" t="n">
        <v>7</v>
      </c>
      <c r="E420" s="442" t="n">
        <v>5</v>
      </c>
      <c r="F420" s="520" t="n">
        <f aca="false">F419+1</f>
        <v>14</v>
      </c>
    </row>
    <row r="421" customFormat="false" ht="15.8" hidden="false" customHeight="false" outlineLevel="0" collapsed="false">
      <c r="A421" s="348" t="s">
        <v>477</v>
      </c>
      <c r="B421" s="435" t="n">
        <f aca="false">IF(Inscription!$B$8=$A421,E421,0)</f>
        <v>0</v>
      </c>
      <c r="C421" s="435" t="n">
        <f aca="false">IF(Inscription!$B$8=$A421,D421,0)</f>
        <v>0</v>
      </c>
      <c r="D421" s="435" t="n">
        <v>7</v>
      </c>
      <c r="E421" s="442" t="n">
        <v>5</v>
      </c>
      <c r="F421" s="520" t="n">
        <f aca="false">F420+1</f>
        <v>15</v>
      </c>
    </row>
    <row r="422" customFormat="false" ht="15.8" hidden="false" customHeight="false" outlineLevel="0" collapsed="false">
      <c r="A422" s="444" t="s">
        <v>479</v>
      </c>
      <c r="B422" s="435" t="n">
        <f aca="false">IF(Inscription!$B$8=$A422,E422,0)</f>
        <v>0</v>
      </c>
      <c r="C422" s="435" t="n">
        <f aca="false">IF(Inscription!$B$8=$A422,D422,0)</f>
        <v>0</v>
      </c>
      <c r="D422" s="435" t="n">
        <v>7</v>
      </c>
      <c r="E422" s="442" t="n">
        <v>5</v>
      </c>
      <c r="F422" s="520" t="n">
        <f aca="false">F421+1</f>
        <v>16</v>
      </c>
    </row>
    <row r="423" customFormat="false" ht="15.8" hidden="false" customHeight="false" outlineLevel="0" collapsed="false">
      <c r="A423" s="444" t="s">
        <v>481</v>
      </c>
      <c r="B423" s="435" t="n">
        <f aca="false">IF(Inscription!$B$8=$A423,E423,0)</f>
        <v>0</v>
      </c>
      <c r="C423" s="435" t="n">
        <f aca="false">IF(Inscription!$B$8=$A423,D423,0)</f>
        <v>0</v>
      </c>
      <c r="D423" s="435" t="n">
        <v>7</v>
      </c>
      <c r="E423" s="442" t="n">
        <v>5</v>
      </c>
      <c r="F423" s="520" t="n">
        <f aca="false">F422+1</f>
        <v>17</v>
      </c>
    </row>
    <row r="424" customFormat="false" ht="15.8" hidden="false" customHeight="false" outlineLevel="0" collapsed="false">
      <c r="A424" s="521" t="s">
        <v>446</v>
      </c>
      <c r="B424" s="437"/>
      <c r="C424" s="437"/>
      <c r="D424" s="437"/>
      <c r="E424" s="459"/>
      <c r="F424" s="520" t="n">
        <f aca="false">F423+1</f>
        <v>18</v>
      </c>
    </row>
    <row r="425" customFormat="false" ht="15.8" hidden="false" customHeight="false" outlineLevel="0" collapsed="false">
      <c r="A425" s="521" t="s">
        <v>494</v>
      </c>
      <c r="B425" s="437"/>
      <c r="C425" s="437"/>
      <c r="D425" s="437"/>
      <c r="E425" s="459"/>
      <c r="F425" s="520" t="n">
        <f aca="false">F424+1</f>
        <v>19</v>
      </c>
    </row>
    <row r="426" customFormat="false" ht="15.8" hidden="false" customHeight="false" outlineLevel="0" collapsed="false">
      <c r="A426" s="446" t="s">
        <v>502</v>
      </c>
      <c r="B426" s="435" t="n">
        <f aca="false">IF(Inscription!$B$8=$A426,E426,0)</f>
        <v>0</v>
      </c>
      <c r="C426" s="435" t="n">
        <f aca="false">IF(Inscription!$B$8=$A426,D426,0)</f>
        <v>0</v>
      </c>
      <c r="D426" s="435" t="n">
        <v>7</v>
      </c>
      <c r="E426" s="442" t="n">
        <v>5</v>
      </c>
      <c r="F426" s="520" t="n">
        <f aca="false">F425+1</f>
        <v>20</v>
      </c>
    </row>
    <row r="427" customFormat="false" ht="15.8" hidden="false" customHeight="false" outlineLevel="0" collapsed="false">
      <c r="A427" s="521" t="s">
        <v>446</v>
      </c>
      <c r="B427" s="437"/>
      <c r="C427" s="437"/>
      <c r="D427" s="437"/>
      <c r="E427" s="459"/>
      <c r="F427" s="520" t="n">
        <f aca="false">F426+1</f>
        <v>21</v>
      </c>
    </row>
    <row r="428" customFormat="false" ht="15.8" hidden="false" customHeight="false" outlineLevel="0" collapsed="false">
      <c r="A428" s="521" t="s">
        <v>505</v>
      </c>
      <c r="B428" s="437"/>
      <c r="C428" s="437"/>
      <c r="D428" s="437"/>
      <c r="E428" s="459"/>
      <c r="F428" s="520" t="n">
        <f aca="false">F427+1</f>
        <v>22</v>
      </c>
    </row>
    <row r="429" customFormat="false" ht="15.8" hidden="false" customHeight="false" outlineLevel="0" collapsed="false">
      <c r="A429" s="440" t="s">
        <v>507</v>
      </c>
      <c r="B429" s="435" t="n">
        <v>0</v>
      </c>
      <c r="C429" s="435" t="n">
        <f aca="false">IF(Inscription!$B$8=$A429,D429,0)</f>
        <v>0</v>
      </c>
      <c r="D429" s="435" t="n">
        <v>1</v>
      </c>
      <c r="E429" s="442" t="n">
        <v>1</v>
      </c>
      <c r="F429" s="520" t="n">
        <f aca="false">F428+1</f>
        <v>23</v>
      </c>
    </row>
    <row r="430" customFormat="false" ht="15.8" hidden="false" customHeight="false" outlineLevel="0" collapsed="false">
      <c r="A430" s="440" t="s">
        <v>509</v>
      </c>
      <c r="B430" s="435" t="n">
        <f aca="false">IF(Inscription!$B$8=$A430,E433,0)</f>
        <v>0</v>
      </c>
      <c r="C430" s="435" t="n">
        <f aca="false">IF(Inscription!$B$8=$A430,D430,0)</f>
        <v>0</v>
      </c>
      <c r="D430" s="435" t="n">
        <v>1</v>
      </c>
      <c r="E430" s="442" t="n">
        <v>3</v>
      </c>
      <c r="F430" s="520" t="n">
        <f aca="false">F429+1</f>
        <v>24</v>
      </c>
    </row>
    <row r="431" customFormat="false" ht="15.8" hidden="false" customHeight="false" outlineLevel="0" collapsed="false">
      <c r="A431" s="437"/>
      <c r="B431" s="437"/>
      <c r="C431" s="437"/>
      <c r="D431" s="437"/>
      <c r="F431" s="520" t="n">
        <f aca="false">F430+1</f>
        <v>25</v>
      </c>
    </row>
    <row r="432" customFormat="false" ht="15.8" hidden="false" customHeight="false" outlineLevel="0" collapsed="false">
      <c r="A432" s="458"/>
      <c r="B432" s="437"/>
      <c r="C432" s="437"/>
      <c r="D432" s="437"/>
      <c r="E432" s="459"/>
      <c r="F432" s="520" t="n">
        <f aca="false">F431+1</f>
        <v>26</v>
      </c>
    </row>
    <row r="433" customFormat="false" ht="15.8" hidden="false" customHeight="false" outlineLevel="0" collapsed="false">
      <c r="A433" s="458"/>
      <c r="B433" s="437"/>
      <c r="C433" s="437"/>
      <c r="D433" s="437"/>
      <c r="E433" s="459"/>
      <c r="F433" s="520" t="n">
        <f aca="false">F432+1</f>
        <v>27</v>
      </c>
    </row>
    <row r="434" customFormat="false" ht="15.8" hidden="false" customHeight="false" outlineLevel="0" collapsed="false">
      <c r="A434" s="458"/>
      <c r="B434" s="437"/>
      <c r="C434" s="437"/>
      <c r="D434" s="437"/>
      <c r="E434" s="459"/>
      <c r="F434" s="520" t="n">
        <f aca="false">F433+1</f>
        <v>28</v>
      </c>
    </row>
    <row r="435" customFormat="false" ht="15.8" hidden="false" customHeight="false" outlineLevel="0" collapsed="false">
      <c r="A435" s="458"/>
      <c r="B435" s="437"/>
      <c r="C435" s="437"/>
      <c r="D435" s="437"/>
      <c r="E435" s="459"/>
      <c r="F435" s="520" t="n">
        <f aca="false">F434+1</f>
        <v>29</v>
      </c>
    </row>
    <row r="436" customFormat="false" ht="15.8" hidden="false" customHeight="false" outlineLevel="0" collapsed="false">
      <c r="A436" s="458"/>
      <c r="B436" s="437"/>
      <c r="C436" s="437"/>
      <c r="D436" s="437"/>
      <c r="E436" s="459"/>
      <c r="F436" s="520" t="n">
        <f aca="false">F435+1</f>
        <v>30</v>
      </c>
    </row>
    <row r="437" customFormat="false" ht="15.8" hidden="false" customHeight="false" outlineLevel="0" collapsed="false">
      <c r="A437" s="458"/>
      <c r="B437" s="437"/>
      <c r="C437" s="437"/>
      <c r="D437" s="437"/>
      <c r="E437" s="459"/>
      <c r="F437" s="520" t="n">
        <f aca="false">F436+1</f>
        <v>31</v>
      </c>
    </row>
    <row r="438" customFormat="false" ht="15.8" hidden="false" customHeight="false" outlineLevel="0" collapsed="false">
      <c r="A438" s="458"/>
      <c r="B438" s="437"/>
      <c r="C438" s="437"/>
      <c r="D438" s="437"/>
      <c r="E438" s="459"/>
      <c r="F438" s="520" t="n">
        <f aca="false">F437+1</f>
        <v>32</v>
      </c>
    </row>
    <row r="439" customFormat="false" ht="15.8" hidden="false" customHeight="false" outlineLevel="0" collapsed="false">
      <c r="A439" s="458"/>
      <c r="B439" s="437"/>
      <c r="C439" s="437"/>
      <c r="D439" s="437"/>
      <c r="E439" s="459"/>
      <c r="F439" s="520" t="n">
        <f aca="false">F438+1</f>
        <v>33</v>
      </c>
    </row>
    <row r="440" customFormat="false" ht="15.8" hidden="false" customHeight="false" outlineLevel="0" collapsed="false">
      <c r="A440" s="458"/>
      <c r="B440" s="437"/>
      <c r="C440" s="437"/>
      <c r="D440" s="437"/>
      <c r="E440" s="459"/>
      <c r="F440" s="520" t="n">
        <f aca="false">F439+1</f>
        <v>34</v>
      </c>
    </row>
    <row r="441" customFormat="false" ht="15.8" hidden="false" customHeight="false" outlineLevel="0" collapsed="false">
      <c r="A441" s="458"/>
      <c r="B441" s="437"/>
      <c r="C441" s="437"/>
      <c r="D441" s="437"/>
      <c r="E441" s="459"/>
      <c r="F441" s="520" t="n">
        <f aca="false">F440+1</f>
        <v>35</v>
      </c>
    </row>
    <row r="442" customFormat="false" ht="15.8" hidden="false" customHeight="false" outlineLevel="0" collapsed="false">
      <c r="A442" s="458"/>
      <c r="B442" s="437"/>
      <c r="C442" s="437"/>
      <c r="D442" s="437"/>
      <c r="E442" s="459"/>
      <c r="F442" s="520" t="n">
        <f aca="false">F441+1</f>
        <v>36</v>
      </c>
    </row>
    <row r="443" customFormat="false" ht="15.8" hidden="false" customHeight="false" outlineLevel="0" collapsed="false">
      <c r="A443" s="458"/>
      <c r="B443" s="437"/>
      <c r="C443" s="437"/>
      <c r="D443" s="437"/>
      <c r="E443" s="459"/>
      <c r="F443" s="520" t="n">
        <f aca="false">F442+1</f>
        <v>37</v>
      </c>
    </row>
    <row r="444" customFormat="false" ht="15.8" hidden="false" customHeight="false" outlineLevel="0" collapsed="false">
      <c r="A444" s="458"/>
      <c r="B444" s="437"/>
      <c r="C444" s="437"/>
      <c r="D444" s="437"/>
      <c r="E444" s="459"/>
      <c r="F444" s="520" t="n">
        <f aca="false">F443+1</f>
        <v>38</v>
      </c>
    </row>
    <row r="445" customFormat="false" ht="15.8" hidden="false" customHeight="false" outlineLevel="0" collapsed="false">
      <c r="A445" s="458"/>
      <c r="B445" s="437"/>
      <c r="C445" s="437"/>
      <c r="D445" s="437"/>
      <c r="E445" s="459"/>
      <c r="F445" s="520" t="n">
        <f aca="false">F444+1</f>
        <v>39</v>
      </c>
    </row>
    <row r="446" customFormat="false" ht="15.8" hidden="false" customHeight="false" outlineLevel="0" collapsed="false">
      <c r="A446" s="458"/>
      <c r="B446" s="437"/>
      <c r="C446" s="437"/>
      <c r="D446" s="437"/>
      <c r="E446" s="459"/>
      <c r="F446" s="520" t="n">
        <f aca="false">F445+1</f>
        <v>40</v>
      </c>
    </row>
    <row r="447" customFormat="false" ht="15.8" hidden="false" customHeight="false" outlineLevel="0" collapsed="false">
      <c r="A447" s="458"/>
      <c r="B447" s="437"/>
      <c r="C447" s="437"/>
      <c r="D447" s="437"/>
      <c r="E447" s="459"/>
      <c r="F447" s="520" t="n">
        <f aca="false">F446+1</f>
        <v>41</v>
      </c>
    </row>
    <row r="448" customFormat="false" ht="15.8" hidden="false" customHeight="false" outlineLevel="0" collapsed="false">
      <c r="A448" s="458"/>
      <c r="B448" s="437"/>
      <c r="C448" s="437"/>
      <c r="D448" s="437"/>
      <c r="E448" s="459"/>
      <c r="F448" s="520" t="n">
        <f aca="false">F447+1</f>
        <v>42</v>
      </c>
    </row>
    <row r="449" customFormat="false" ht="15.8" hidden="false" customHeight="false" outlineLevel="0" collapsed="false">
      <c r="A449" s="458"/>
      <c r="B449" s="437"/>
      <c r="C449" s="437"/>
      <c r="D449" s="437"/>
      <c r="E449" s="459"/>
      <c r="F449" s="520" t="n">
        <f aca="false">F448+1</f>
        <v>43</v>
      </c>
    </row>
    <row r="450" customFormat="false" ht="15.8" hidden="false" customHeight="false" outlineLevel="0" collapsed="false">
      <c r="A450" s="458"/>
      <c r="B450" s="437"/>
      <c r="C450" s="437"/>
      <c r="D450" s="437"/>
      <c r="E450" s="459"/>
      <c r="F450" s="520" t="n">
        <f aca="false">F449+1</f>
        <v>44</v>
      </c>
    </row>
    <row r="451" customFormat="false" ht="15.8" hidden="false" customHeight="false" outlineLevel="0" collapsed="false">
      <c r="A451" s="458"/>
      <c r="B451" s="437"/>
      <c r="C451" s="437"/>
      <c r="D451" s="437"/>
      <c r="E451" s="459"/>
      <c r="F451" s="520" t="n">
        <f aca="false">F450+1</f>
        <v>45</v>
      </c>
    </row>
    <row r="452" customFormat="false" ht="15.8" hidden="false" customHeight="false" outlineLevel="0" collapsed="false">
      <c r="A452" s="458"/>
      <c r="B452" s="437"/>
      <c r="C452" s="437"/>
      <c r="D452" s="437"/>
      <c r="E452" s="459"/>
      <c r="F452" s="520" t="n">
        <f aca="false">F451+1</f>
        <v>46</v>
      </c>
    </row>
    <row r="453" customFormat="false" ht="15.8" hidden="false" customHeight="false" outlineLevel="0" collapsed="false">
      <c r="A453" s="458"/>
      <c r="B453" s="437"/>
      <c r="C453" s="437"/>
      <c r="D453" s="437"/>
      <c r="E453" s="459"/>
      <c r="F453" s="520" t="n">
        <f aca="false">F452+1</f>
        <v>47</v>
      </c>
    </row>
    <row r="454" customFormat="false" ht="15.8" hidden="false" customHeight="false" outlineLevel="0" collapsed="false">
      <c r="A454" s="458"/>
      <c r="B454" s="437"/>
      <c r="C454" s="437"/>
      <c r="D454" s="437"/>
      <c r="E454" s="459"/>
      <c r="F454" s="520" t="n">
        <f aca="false">F453+1</f>
        <v>48</v>
      </c>
    </row>
    <row r="455" customFormat="false" ht="15.8" hidden="false" customHeight="false" outlineLevel="0" collapsed="false">
      <c r="A455" s="458"/>
      <c r="B455" s="437"/>
      <c r="C455" s="437"/>
      <c r="D455" s="437"/>
      <c r="E455" s="459"/>
      <c r="F455" s="520" t="n">
        <f aca="false">F454+1</f>
        <v>49</v>
      </c>
    </row>
    <row r="456" customFormat="false" ht="15.8" hidden="false" customHeight="false" outlineLevel="0" collapsed="false">
      <c r="A456" s="458"/>
      <c r="B456" s="437"/>
      <c r="C456" s="437"/>
      <c r="D456" s="437"/>
      <c r="E456" s="459"/>
      <c r="F456" s="520" t="n">
        <f aca="false">F455+1</f>
        <v>50</v>
      </c>
    </row>
    <row r="457" customFormat="false" ht="15.8" hidden="false" customHeight="false" outlineLevel="0" collapsed="false">
      <c r="A457" s="458"/>
      <c r="B457" s="437"/>
      <c r="C457" s="437"/>
      <c r="D457" s="437"/>
      <c r="E457" s="459"/>
      <c r="F457" s="520" t="n">
        <f aca="false">F456+1</f>
        <v>51</v>
      </c>
    </row>
    <row r="458" customFormat="false" ht="15.8" hidden="false" customHeight="false" outlineLevel="0" collapsed="false">
      <c r="A458" s="458"/>
      <c r="B458" s="437"/>
      <c r="C458" s="437"/>
      <c r="D458" s="437"/>
      <c r="E458" s="459"/>
      <c r="F458" s="520" t="n">
        <f aca="false">F457+1</f>
        <v>52</v>
      </c>
    </row>
    <row r="459" customFormat="false" ht="15.8" hidden="false" customHeight="false" outlineLevel="0" collapsed="false">
      <c r="A459" s="458"/>
      <c r="B459" s="437"/>
      <c r="C459" s="437"/>
      <c r="D459" s="437"/>
      <c r="E459" s="459"/>
      <c r="F459" s="520" t="n">
        <f aca="false">F458+1</f>
        <v>53</v>
      </c>
    </row>
    <row r="460" customFormat="false" ht="15.8" hidden="false" customHeight="false" outlineLevel="0" collapsed="false">
      <c r="A460" s="458"/>
      <c r="B460" s="437"/>
      <c r="C460" s="437"/>
      <c r="D460" s="437"/>
      <c r="E460" s="459"/>
      <c r="F460" s="520" t="n">
        <f aca="false">F459+1</f>
        <v>54</v>
      </c>
    </row>
    <row r="461" customFormat="false" ht="15.8" hidden="false" customHeight="false" outlineLevel="0" collapsed="false">
      <c r="A461" s="458"/>
      <c r="B461" s="437"/>
      <c r="C461" s="437"/>
      <c r="D461" s="437"/>
      <c r="E461" s="459"/>
      <c r="F461" s="520" t="n">
        <f aca="false">F460+1</f>
        <v>55</v>
      </c>
    </row>
    <row r="462" customFormat="false" ht="15.8" hidden="false" customHeight="false" outlineLevel="0" collapsed="false">
      <c r="A462" s="458"/>
      <c r="B462" s="437"/>
      <c r="C462" s="437"/>
      <c r="D462" s="437"/>
      <c r="E462" s="459"/>
      <c r="F462" s="520" t="n">
        <f aca="false">F461+1</f>
        <v>56</v>
      </c>
    </row>
    <row r="463" customFormat="false" ht="15.8" hidden="false" customHeight="false" outlineLevel="0" collapsed="false">
      <c r="A463" s="460"/>
      <c r="B463" s="461"/>
      <c r="C463" s="461"/>
      <c r="D463" s="461"/>
      <c r="E463" s="462"/>
      <c r="F463" s="520" t="n">
        <f aca="false">F462+1</f>
        <v>57</v>
      </c>
    </row>
    <row r="464" customFormat="false" ht="15.8" hidden="false" customHeight="false" outlineLevel="0" collapsed="false">
      <c r="A464" s="437"/>
      <c r="B464" s="437"/>
      <c r="C464" s="437"/>
      <c r="D464" s="437"/>
      <c r="F464" s="520"/>
    </row>
    <row r="465" customFormat="false" ht="15.8" hidden="false" customHeight="false" outlineLevel="0" collapsed="false">
      <c r="A465" s="437" t="s">
        <v>41</v>
      </c>
      <c r="B465" s="437"/>
      <c r="C465" s="437"/>
      <c r="D465" s="437"/>
      <c r="F465" s="520"/>
    </row>
    <row r="466" customFormat="false" ht="15.8" hidden="false" customHeight="false" outlineLevel="0" collapsed="false">
      <c r="A466" s="437" t="s">
        <v>446</v>
      </c>
      <c r="B466" s="437"/>
      <c r="C466" s="437"/>
      <c r="D466" s="437"/>
    </row>
    <row r="467" customFormat="false" ht="15.8" hidden="false" customHeight="false" outlineLevel="0" collapsed="false">
      <c r="A467" s="437" t="str">
        <f aca="false">IF(Inscription!$C$1=$A$230,A236,IF(Inscription!$C$1=$A$231,A293,IF(Inscription!$C$1=$A$232,A350,IF(Inscription!$C$1=$A$233,A407,$A$229))))</f>
        <v>1 - Choisissez la structure d’accueil</v>
      </c>
      <c r="B467" s="435" t="str">
        <f aca="false">IF(Inscription!$C$1=$A$230,B236,IF(Inscription!$C$1=$A$231,B293,IF(Inscription!$C$1=$A$232,B350,IF(Inscription!$C$1=$A$233,B407,$A$229))))</f>
        <v>1 - Choisissez la structure d’accueil</v>
      </c>
      <c r="C467" s="435" t="str">
        <f aca="false">IF(Inscription!$C$1=$A$230,C236,IF(Inscription!$C$1=$A$231,C293,IF(Inscription!$C$1=$A$232,C350,IF(Inscription!$C$1=$A$233,C407,$A$229))))</f>
        <v>1 - Choisissez la structure d’accueil</v>
      </c>
      <c r="D467" s="435" t="str">
        <f aca="false">IF(Inscription!$C$1=$A$230,D236,IF(Inscription!$C$1=$A$231,D293,IF(Inscription!$C$1=$A$232,D350,IF(Inscription!$C$1=$A$233,D407,$A$229))))</f>
        <v>1 - Choisissez la structure d’accueil</v>
      </c>
      <c r="E467" s="435" t="str">
        <f aca="false">IF(Inscription!$C$1=$A$230,E236,IF(Inscription!$C$1=$A$231,E293,IF(Inscription!$C$1=$A$232,E350,IF(Inscription!$C$1=$A$233,E407,$A$229))))</f>
        <v>1 - Choisissez la structure d’accueil</v>
      </c>
      <c r="F467" s="520" t="n">
        <f aca="false">1</f>
        <v>1</v>
      </c>
    </row>
    <row r="468" customFormat="false" ht="15.8" hidden="false" customHeight="false" outlineLevel="0" collapsed="false">
      <c r="A468" s="437" t="str">
        <f aca="false">IF(Inscription!$C$1=$A$230,A237,IF(Inscription!$C$1=$A$231,A294,IF(Inscription!$C$1=$A$232,A351,IF(Inscription!$C$1=$A$233,A408,$A$229))))</f>
        <v>1 - Choisissez la structure d’accueil</v>
      </c>
      <c r="B468" s="435" t="str">
        <f aca="false">IF(Inscription!$C$1=$A$230,B237,IF(Inscription!$C$1=$A$231,B294,IF(Inscription!$C$1=$A$232,B351,IF(Inscription!$C$1=$A$233,B408,$A$229))))</f>
        <v>1 - Choisissez la structure d’accueil</v>
      </c>
      <c r="C468" s="435" t="str">
        <f aca="false">IF(Inscription!$C$1=$A$230,C237,IF(Inscription!$C$1=$A$231,C294,IF(Inscription!$C$1=$A$232,C351,IF(Inscription!$C$1=$A$233,C408,$A$229))))</f>
        <v>1 - Choisissez la structure d’accueil</v>
      </c>
      <c r="D468" s="435" t="str">
        <f aca="false">IF(Inscription!$C$1=$A$230,D237,IF(Inscription!$C$1=$A$231,D294,IF(Inscription!$C$1=$A$232,D351,IF(Inscription!$C$1=$A$233,D408,$A$229))))</f>
        <v>1 - Choisissez la structure d’accueil</v>
      </c>
      <c r="E468" s="435" t="str">
        <f aca="false">IF(Inscription!$C$1=$A$230,E237,IF(Inscription!$C$1=$A$231,E294,IF(Inscription!$C$1=$A$232,E351,IF(Inscription!$C$1=$A$233,E408,$A$229))))</f>
        <v>1 - Choisissez la structure d’accueil</v>
      </c>
      <c r="F468" s="520" t="n">
        <f aca="false">F467+1</f>
        <v>2</v>
      </c>
    </row>
    <row r="469" customFormat="false" ht="15.8" hidden="false" customHeight="false" outlineLevel="0" collapsed="false">
      <c r="A469" s="437" t="str">
        <f aca="false">IF(Inscription!$C$1=$A$230,A238,IF(Inscription!$C$1=$A$231,A295,IF(Inscription!$C$1=$A$232,A352,IF(Inscription!$C$1=$A$233,A409,$A$229))))</f>
        <v>1 - Choisissez la structure d’accueil</v>
      </c>
      <c r="B469" s="435" t="str">
        <f aca="false">IF(Inscription!$C$1=$A$230,B238,IF(Inscription!$C$1=$A$231,B295,IF(Inscription!$C$1=$A$232,B352,IF(Inscription!$C$1=$A$233,B409,$A$229))))</f>
        <v>1 - Choisissez la structure d’accueil</v>
      </c>
      <c r="C469" s="435" t="str">
        <f aca="false">IF(Inscription!$C$1=$A$230,C238,IF(Inscription!$C$1=$A$231,C295,IF(Inscription!$C$1=$A$232,C352,IF(Inscription!$C$1=$A$233,C409,$A$229))))</f>
        <v>1 - Choisissez la structure d’accueil</v>
      </c>
      <c r="D469" s="435" t="str">
        <f aca="false">IF(Inscription!$C$1=$A$230,D238,IF(Inscription!$C$1=$A$231,D295,IF(Inscription!$C$1=$A$232,D352,IF(Inscription!$C$1=$A$233,D409,$A$229))))</f>
        <v>1 - Choisissez la structure d’accueil</v>
      </c>
      <c r="E469" s="435" t="str">
        <f aca="false">IF(Inscription!$C$1=$A$230,E238,IF(Inscription!$C$1=$A$231,E295,IF(Inscription!$C$1=$A$232,E352,IF(Inscription!$C$1=$A$233,E409,$A$229))))</f>
        <v>1 - Choisissez la structure d’accueil</v>
      </c>
      <c r="F469" s="520" t="n">
        <f aca="false">F468+1</f>
        <v>3</v>
      </c>
    </row>
    <row r="470" customFormat="false" ht="15.8" hidden="false" customHeight="false" outlineLevel="0" collapsed="false">
      <c r="A470" s="437" t="str">
        <f aca="false">IF(Inscription!$C$1=$A$230,A239,IF(Inscription!$C$1=$A$231,A296,IF(Inscription!$C$1=$A$232,A353,IF(Inscription!$C$1=$A$233,A410,$A$229))))</f>
        <v>1 - Choisissez la structure d’accueil</v>
      </c>
      <c r="B470" s="435" t="str">
        <f aca="false">IF(Inscription!$C$1=$A$230,B239,IF(Inscription!$C$1=$A$231,B296,IF(Inscription!$C$1=$A$232,B353,IF(Inscription!$C$1=$A$233,B410,$A$229))))</f>
        <v>1 - Choisissez la structure d’accueil</v>
      </c>
      <c r="C470" s="435" t="str">
        <f aca="false">IF(Inscription!$C$1=$A$230,C239,IF(Inscription!$C$1=$A$231,C296,IF(Inscription!$C$1=$A$232,C353,IF(Inscription!$C$1=$A$233,C410,$A$229))))</f>
        <v>1 - Choisissez la structure d’accueil</v>
      </c>
      <c r="D470" s="435" t="str">
        <f aca="false">IF(Inscription!$C$1=$A$230,D239,IF(Inscription!$C$1=$A$231,D296,IF(Inscription!$C$1=$A$232,D353,IF(Inscription!$C$1=$A$233,D410,$A$229))))</f>
        <v>1 - Choisissez la structure d’accueil</v>
      </c>
      <c r="E470" s="435" t="str">
        <f aca="false">IF(Inscription!$C$1=$A$230,E239,IF(Inscription!$C$1=$A$231,E296,IF(Inscription!$C$1=$A$232,E353,IF(Inscription!$C$1=$A$233,E410,$A$229))))</f>
        <v>1 - Choisissez la structure d’accueil</v>
      </c>
      <c r="F470" s="520" t="n">
        <f aca="false">F469+1</f>
        <v>4</v>
      </c>
    </row>
    <row r="471" customFormat="false" ht="15.8" hidden="false" customHeight="false" outlineLevel="0" collapsed="false">
      <c r="A471" s="437" t="str">
        <f aca="false">IF(Inscription!$C$1=$A$230,A240,IF(Inscription!$C$1=$A$231,A297,IF(Inscription!$C$1=$A$232,A354,IF(Inscription!$C$1=$A$233,A411,$A$229))))</f>
        <v>1 - Choisissez la structure d’accueil</v>
      </c>
      <c r="B471" s="435" t="str">
        <f aca="false">IF(Inscription!$C$1=$A$230,B240,IF(Inscription!$C$1=$A$231,B297,IF(Inscription!$C$1=$A$232,B354,IF(Inscription!$C$1=$A$233,B411,$A$229))))</f>
        <v>1 - Choisissez la structure d’accueil</v>
      </c>
      <c r="C471" s="435" t="str">
        <f aca="false">IF(Inscription!$C$1=$A$230,C240,IF(Inscription!$C$1=$A$231,C297,IF(Inscription!$C$1=$A$232,C354,IF(Inscription!$C$1=$A$233,C411,$A$229))))</f>
        <v>1 - Choisissez la structure d’accueil</v>
      </c>
      <c r="D471" s="435" t="str">
        <f aca="false">IF(Inscription!$C$1=$A$230,D240,IF(Inscription!$C$1=$A$231,D297,IF(Inscription!$C$1=$A$232,D354,IF(Inscription!$C$1=$A$233,D411,$A$229))))</f>
        <v>1 - Choisissez la structure d’accueil</v>
      </c>
      <c r="E471" s="435" t="str">
        <f aca="false">IF(Inscription!$C$1=$A$230,E240,IF(Inscription!$C$1=$A$231,E297,IF(Inscription!$C$1=$A$232,E354,IF(Inscription!$C$1=$A$233,E411,$A$229))))</f>
        <v>1 - Choisissez la structure d’accueil</v>
      </c>
      <c r="F471" s="520" t="n">
        <f aca="false">F470+1</f>
        <v>5</v>
      </c>
    </row>
    <row r="472" customFormat="false" ht="15.8" hidden="false" customHeight="false" outlineLevel="0" collapsed="false">
      <c r="A472" s="437" t="str">
        <f aca="false">IF(Inscription!$C$1=$A$230,A241,IF(Inscription!$C$1=$A$231,A298,IF(Inscription!$C$1=$A$232,A355,IF(Inscription!$C$1=$A$233,A412,$A$229))))</f>
        <v>1 - Choisissez la structure d’accueil</v>
      </c>
      <c r="B472" s="435" t="str">
        <f aca="false">IF(Inscription!$C$1=$A$230,B241,IF(Inscription!$C$1=$A$231,B298,IF(Inscription!$C$1=$A$232,B355,IF(Inscription!$C$1=$A$233,B412,$A$229))))</f>
        <v>1 - Choisissez la structure d’accueil</v>
      </c>
      <c r="C472" s="435" t="str">
        <f aca="false">IF(Inscription!$C$1=$A$230,C241,IF(Inscription!$C$1=$A$231,C298,IF(Inscription!$C$1=$A$232,C355,IF(Inscription!$C$1=$A$233,C412,$A$229))))</f>
        <v>1 - Choisissez la structure d’accueil</v>
      </c>
      <c r="D472" s="435" t="str">
        <f aca="false">IF(Inscription!$C$1=$A$230,D241,IF(Inscription!$C$1=$A$231,D298,IF(Inscription!$C$1=$A$232,D355,IF(Inscription!$C$1=$A$233,D412,$A$229))))</f>
        <v>1 - Choisissez la structure d’accueil</v>
      </c>
      <c r="E472" s="435" t="str">
        <f aca="false">IF(Inscription!$C$1=$A$230,E241,IF(Inscription!$C$1=$A$231,E298,IF(Inscription!$C$1=$A$232,E355,IF(Inscription!$C$1=$A$233,E412,$A$229))))</f>
        <v>1 - Choisissez la structure d’accueil</v>
      </c>
      <c r="F472" s="520" t="n">
        <f aca="false">F471+1</f>
        <v>6</v>
      </c>
    </row>
    <row r="473" customFormat="false" ht="15.8" hidden="false" customHeight="false" outlineLevel="0" collapsed="false">
      <c r="A473" s="437" t="str">
        <f aca="false">IF(Inscription!$C$1=$A$230,A242,IF(Inscription!$C$1=$A$231,A299,IF(Inscription!$C$1=$A$232,A356,IF(Inscription!$C$1=$A$233,A413,$A$229))))</f>
        <v>1 - Choisissez la structure d’accueil</v>
      </c>
      <c r="B473" s="435" t="str">
        <f aca="false">IF(Inscription!$C$1=$A$230,B242,IF(Inscription!$C$1=$A$231,B299,IF(Inscription!$C$1=$A$232,B356,IF(Inscription!$C$1=$A$233,B413,$A$229))))</f>
        <v>1 - Choisissez la structure d’accueil</v>
      </c>
      <c r="C473" s="435" t="str">
        <f aca="false">IF(Inscription!$C$1=$A$230,C242,IF(Inscription!$C$1=$A$231,C299,IF(Inscription!$C$1=$A$232,C356,IF(Inscription!$C$1=$A$233,C413,$A$229))))</f>
        <v>1 - Choisissez la structure d’accueil</v>
      </c>
      <c r="D473" s="435" t="str">
        <f aca="false">IF(Inscription!$C$1=$A$230,D242,IF(Inscription!$C$1=$A$231,D299,IF(Inscription!$C$1=$A$232,D356,IF(Inscription!$C$1=$A$233,D413,$A$229))))</f>
        <v>1 - Choisissez la structure d’accueil</v>
      </c>
      <c r="E473" s="435" t="str">
        <f aca="false">IF(Inscription!$C$1=$A$230,E242,IF(Inscription!$C$1=$A$231,E299,IF(Inscription!$C$1=$A$232,E356,IF(Inscription!$C$1=$A$233,E413,$A$229))))</f>
        <v>1 - Choisissez la structure d’accueil</v>
      </c>
      <c r="F473" s="520" t="n">
        <f aca="false">F472+1</f>
        <v>7</v>
      </c>
    </row>
    <row r="474" customFormat="false" ht="15.8" hidden="false" customHeight="false" outlineLevel="0" collapsed="false">
      <c r="A474" s="437" t="str">
        <f aca="false">IF(Inscription!$C$1=$A$230,A243,IF(Inscription!$C$1=$A$231,A300,IF(Inscription!$C$1=$A$232,A357,IF(Inscription!$C$1=$A$233,A414,$A$229))))</f>
        <v>1 - Choisissez la structure d’accueil</v>
      </c>
      <c r="B474" s="435" t="str">
        <f aca="false">IF(Inscription!$C$1=$A$230,B243,IF(Inscription!$C$1=$A$231,B300,IF(Inscription!$C$1=$A$232,B357,IF(Inscription!$C$1=$A$233,B414,$A$229))))</f>
        <v>1 - Choisissez la structure d’accueil</v>
      </c>
      <c r="C474" s="435" t="str">
        <f aca="false">IF(Inscription!$C$1=$A$230,C243,IF(Inscription!$C$1=$A$231,C300,IF(Inscription!$C$1=$A$232,C357,IF(Inscription!$C$1=$A$233,C414,$A$229))))</f>
        <v>1 - Choisissez la structure d’accueil</v>
      </c>
      <c r="D474" s="435" t="str">
        <f aca="false">IF(Inscription!$C$1=$A$230,D243,IF(Inscription!$C$1=$A$231,D300,IF(Inscription!$C$1=$A$232,D357,IF(Inscription!$C$1=$A$233,D414,$A$229))))</f>
        <v>1 - Choisissez la structure d’accueil</v>
      </c>
      <c r="E474" s="435" t="str">
        <f aca="false">IF(Inscription!$C$1=$A$230,E243,IF(Inscription!$C$1=$A$231,E300,IF(Inscription!$C$1=$A$232,E357,IF(Inscription!$C$1=$A$233,E414,$A$229))))</f>
        <v>1 - Choisissez la structure d’accueil</v>
      </c>
      <c r="F474" s="520" t="n">
        <f aca="false">F473+1</f>
        <v>8</v>
      </c>
    </row>
    <row r="475" customFormat="false" ht="15.8" hidden="false" customHeight="false" outlineLevel="0" collapsed="false">
      <c r="A475" s="437" t="str">
        <f aca="false">IF(Inscription!$C$1=$A$230,A244,IF(Inscription!$C$1=$A$231,A301,IF(Inscription!$C$1=$A$232,A358,IF(Inscription!$C$1=$A$233,A415,$A$229))))</f>
        <v>1 - Choisissez la structure d’accueil</v>
      </c>
      <c r="B475" s="435" t="str">
        <f aca="false">IF(Inscription!$C$1=$A$230,B244,IF(Inscription!$C$1=$A$231,B301,IF(Inscription!$C$1=$A$232,B358,IF(Inscription!$C$1=$A$233,B415,$A$229))))</f>
        <v>1 - Choisissez la structure d’accueil</v>
      </c>
      <c r="C475" s="435" t="str">
        <f aca="false">IF(Inscription!$C$1=$A$230,C244,IF(Inscription!$C$1=$A$231,C301,IF(Inscription!$C$1=$A$232,C358,IF(Inscription!$C$1=$A$233,C415,$A$229))))</f>
        <v>1 - Choisissez la structure d’accueil</v>
      </c>
      <c r="D475" s="435" t="str">
        <f aca="false">IF(Inscription!$C$1=$A$230,D244,IF(Inscription!$C$1=$A$231,D301,IF(Inscription!$C$1=$A$232,D358,IF(Inscription!$C$1=$A$233,D415,$A$229))))</f>
        <v>1 - Choisissez la structure d’accueil</v>
      </c>
      <c r="E475" s="435" t="str">
        <f aca="false">IF(Inscription!$C$1=$A$230,E244,IF(Inscription!$C$1=$A$231,E301,IF(Inscription!$C$1=$A$232,E358,IF(Inscription!$C$1=$A$233,E415,$A$229))))</f>
        <v>1 - Choisissez la structure d’accueil</v>
      </c>
      <c r="F475" s="520" t="n">
        <f aca="false">F474+1</f>
        <v>9</v>
      </c>
    </row>
    <row r="476" customFormat="false" ht="15.8" hidden="false" customHeight="false" outlineLevel="0" collapsed="false">
      <c r="A476" s="437" t="str">
        <f aca="false">IF(Inscription!$C$1=$A$230,A245,IF(Inscription!$C$1=$A$231,A302,IF(Inscription!$C$1=$A$232,A359,IF(Inscription!$C$1=$A$233,A416,$A$229))))</f>
        <v>1 - Choisissez la structure d’accueil</v>
      </c>
      <c r="B476" s="435" t="str">
        <f aca="false">IF(Inscription!$C$1=$A$230,B245,IF(Inscription!$C$1=$A$231,B302,IF(Inscription!$C$1=$A$232,B359,IF(Inscription!$C$1=$A$233,B416,$A$229))))</f>
        <v>1 - Choisissez la structure d’accueil</v>
      </c>
      <c r="C476" s="435" t="str">
        <f aca="false">IF(Inscription!$C$1=$A$230,C245,IF(Inscription!$C$1=$A$231,C302,IF(Inscription!$C$1=$A$232,C359,IF(Inscription!$C$1=$A$233,C416,$A$229))))</f>
        <v>1 - Choisissez la structure d’accueil</v>
      </c>
      <c r="D476" s="435" t="str">
        <f aca="false">IF(Inscription!$C$1=$A$230,D245,IF(Inscription!$C$1=$A$231,D302,IF(Inscription!$C$1=$A$232,D359,IF(Inscription!$C$1=$A$233,D416,$A$229))))</f>
        <v>1 - Choisissez la structure d’accueil</v>
      </c>
      <c r="E476" s="435" t="str">
        <f aca="false">IF(Inscription!$C$1=$A$230,E245,IF(Inscription!$C$1=$A$231,E302,IF(Inscription!$C$1=$A$232,E359,IF(Inscription!$C$1=$A$233,E416,$A$229))))</f>
        <v>1 - Choisissez la structure d’accueil</v>
      </c>
      <c r="F476" s="520" t="n">
        <f aca="false">F475+1</f>
        <v>10</v>
      </c>
    </row>
    <row r="477" customFormat="false" ht="15.8" hidden="false" customHeight="false" outlineLevel="0" collapsed="false">
      <c r="A477" s="437" t="str">
        <f aca="false">IF(Inscription!$C$1=$A$230,A246,IF(Inscription!$C$1=$A$231,A303,IF(Inscription!$C$1=$A$232,A360,IF(Inscription!$C$1=$A$233,A417,$A$229))))</f>
        <v>1 - Choisissez la structure d’accueil</v>
      </c>
      <c r="B477" s="435" t="str">
        <f aca="false">IF(Inscription!$C$1=$A$230,B246,IF(Inscription!$C$1=$A$231,B303,IF(Inscription!$C$1=$A$232,B360,IF(Inscription!$C$1=$A$233,B417,$A$229))))</f>
        <v>1 - Choisissez la structure d’accueil</v>
      </c>
      <c r="C477" s="435" t="str">
        <f aca="false">IF(Inscription!$C$1=$A$230,C246,IF(Inscription!$C$1=$A$231,C303,IF(Inscription!$C$1=$A$232,C360,IF(Inscription!$C$1=$A$233,C417,$A$229))))</f>
        <v>1 - Choisissez la structure d’accueil</v>
      </c>
      <c r="D477" s="435" t="str">
        <f aca="false">IF(Inscription!$C$1=$A$230,D246,IF(Inscription!$C$1=$A$231,D303,IF(Inscription!$C$1=$A$232,D360,IF(Inscription!$C$1=$A$233,D417,$A$229))))</f>
        <v>1 - Choisissez la structure d’accueil</v>
      </c>
      <c r="E477" s="435" t="str">
        <f aca="false">IF(Inscription!$C$1=$A$230,E246,IF(Inscription!$C$1=$A$231,E303,IF(Inscription!$C$1=$A$232,E360,IF(Inscription!$C$1=$A$233,E417,$A$229))))</f>
        <v>1 - Choisissez la structure d’accueil</v>
      </c>
      <c r="F477" s="520" t="n">
        <f aca="false">F476+1</f>
        <v>11</v>
      </c>
    </row>
    <row r="478" customFormat="false" ht="15.8" hidden="false" customHeight="false" outlineLevel="0" collapsed="false">
      <c r="A478" s="447" t="str">
        <f aca="false">IF(Inscription!$C$1=$A$230,A247,IF(Inscription!$C$1=$A$231,A304,IF(Inscription!$C$1=$A$232,A361,IF(Inscription!$C$1=$A$233,A418,$A$229))))</f>
        <v>1 - Choisissez la structure d’accueil</v>
      </c>
      <c r="B478" s="435" t="str">
        <f aca="false">IF(Inscription!$C$1=$A$230,B247,IF(Inscription!$C$1=$A$231,B304,IF(Inscription!$C$1=$A$232,B361,IF(Inscription!$C$1=$A$233,B418,$A$229))))</f>
        <v>1 - Choisissez la structure d’accueil</v>
      </c>
      <c r="C478" s="435" t="str">
        <f aca="false">IF(Inscription!$C$1=$A$230,C247,IF(Inscription!$C$1=$A$231,C304,IF(Inscription!$C$1=$A$232,C361,IF(Inscription!$C$1=$A$233,C418,$A$229))))</f>
        <v>1 - Choisissez la structure d’accueil</v>
      </c>
      <c r="D478" s="435" t="str">
        <f aca="false">IF(Inscription!$C$1=$A$230,D247,IF(Inscription!$C$1=$A$231,D304,IF(Inscription!$C$1=$A$232,D361,IF(Inscription!$C$1=$A$233,D418,$A$229))))</f>
        <v>1 - Choisissez la structure d’accueil</v>
      </c>
      <c r="E478" s="435" t="str">
        <f aca="false">IF(Inscription!$C$1=$A$230,E247,IF(Inscription!$C$1=$A$231,E304,IF(Inscription!$C$1=$A$232,E361,IF(Inscription!$C$1=$A$233,E418,$A$229))))</f>
        <v>1 - Choisissez la structure d’accueil</v>
      </c>
      <c r="F478" s="520" t="n">
        <f aca="false">F477+1</f>
        <v>12</v>
      </c>
    </row>
    <row r="479" customFormat="false" ht="15.8" hidden="false" customHeight="false" outlineLevel="0" collapsed="false">
      <c r="A479" s="447" t="str">
        <f aca="false">IF(Inscription!$C$1=$A$230,A248,IF(Inscription!$C$1=$A$231,A305,IF(Inscription!$C$1=$A$232,A362,IF(Inscription!$C$1=$A$233,A419,$A$229))))</f>
        <v>1 - Choisissez la structure d’accueil</v>
      </c>
      <c r="B479" s="435" t="str">
        <f aca="false">IF(Inscription!$C$1=$A$230,B248,IF(Inscription!$C$1=$A$231,B305,IF(Inscription!$C$1=$A$232,B362,IF(Inscription!$C$1=$A$233,B419,$A$229))))</f>
        <v>1 - Choisissez la structure d’accueil</v>
      </c>
      <c r="C479" s="435" t="str">
        <f aca="false">IF(Inscription!$C$1=$A$230,C248,IF(Inscription!$C$1=$A$231,C305,IF(Inscription!$C$1=$A$232,C362,IF(Inscription!$C$1=$A$233,C419,$A$229))))</f>
        <v>1 - Choisissez la structure d’accueil</v>
      </c>
      <c r="D479" s="435" t="str">
        <f aca="false">IF(Inscription!$C$1=$A$230,D248,IF(Inscription!$C$1=$A$231,D305,IF(Inscription!$C$1=$A$232,D362,IF(Inscription!$C$1=$A$233,D419,$A$229))))</f>
        <v>1 - Choisissez la structure d’accueil</v>
      </c>
      <c r="E479" s="435" t="str">
        <f aca="false">IF(Inscription!$C$1=$A$230,E248,IF(Inscription!$C$1=$A$231,E305,IF(Inscription!$C$1=$A$232,E362,IF(Inscription!$C$1=$A$233,E419,$A$229))))</f>
        <v>1 - Choisissez la structure d’accueil</v>
      </c>
      <c r="F479" s="520" t="n">
        <f aca="false">F478+1</f>
        <v>13</v>
      </c>
    </row>
    <row r="480" customFormat="false" ht="15.8" hidden="false" customHeight="false" outlineLevel="0" collapsed="false">
      <c r="A480" s="447" t="str">
        <f aca="false">IF(Inscription!$C$1=$A$230,A249,IF(Inscription!$C$1=$A$231,A306,IF(Inscription!$C$1=$A$232,A363,IF(Inscription!$C$1=$A$233,A420,$A$229))))</f>
        <v>1 - Choisissez la structure d’accueil</v>
      </c>
      <c r="B480" s="435" t="str">
        <f aca="false">IF(Inscription!$C$1=$A$230,B249,IF(Inscription!$C$1=$A$231,B306,IF(Inscription!$C$1=$A$232,B363,IF(Inscription!$C$1=$A$233,B420,$A$229))))</f>
        <v>1 - Choisissez la structure d’accueil</v>
      </c>
      <c r="C480" s="435" t="str">
        <f aca="false">IF(Inscription!$C$1=$A$230,C249,IF(Inscription!$C$1=$A$231,C306,IF(Inscription!$C$1=$A$232,C363,IF(Inscription!$C$1=$A$233,C420,$A$229))))</f>
        <v>1 - Choisissez la structure d’accueil</v>
      </c>
      <c r="D480" s="435" t="str">
        <f aca="false">IF(Inscription!$C$1=$A$230,D249,IF(Inscription!$C$1=$A$231,D306,IF(Inscription!$C$1=$A$232,D363,IF(Inscription!$C$1=$A$233,D420,$A$229))))</f>
        <v>1 - Choisissez la structure d’accueil</v>
      </c>
      <c r="E480" s="435" t="str">
        <f aca="false">IF(Inscription!$C$1=$A$230,E249,IF(Inscription!$C$1=$A$231,E306,IF(Inscription!$C$1=$A$232,E363,IF(Inscription!$C$1=$A$233,E420,$A$229))))</f>
        <v>1 - Choisissez la structure d’accueil</v>
      </c>
      <c r="F480" s="520" t="n">
        <f aca="false">F479+1</f>
        <v>14</v>
      </c>
    </row>
    <row r="481" customFormat="false" ht="15.8" hidden="false" customHeight="false" outlineLevel="0" collapsed="false">
      <c r="A481" s="447" t="str">
        <f aca="false">IF(Inscription!$C$1=$A$230,A250,IF(Inscription!$C$1=$A$231,A307,IF(Inscription!$C$1=$A$232,A364,IF(Inscription!$C$1=$A$233,A421,$A$229))))</f>
        <v>1 - Choisissez la structure d’accueil</v>
      </c>
      <c r="B481" s="435" t="str">
        <f aca="false">IF(Inscription!$C$1=$A$230,B250,IF(Inscription!$C$1=$A$231,B307,IF(Inscription!$C$1=$A$232,B364,IF(Inscription!$C$1=$A$233,B421,$A$229))))</f>
        <v>1 - Choisissez la structure d’accueil</v>
      </c>
      <c r="C481" s="435" t="str">
        <f aca="false">IF(Inscription!$C$1=$A$230,C250,IF(Inscription!$C$1=$A$231,C307,IF(Inscription!$C$1=$A$232,C364,IF(Inscription!$C$1=$A$233,C421,$A$229))))</f>
        <v>1 - Choisissez la structure d’accueil</v>
      </c>
      <c r="D481" s="435" t="str">
        <f aca="false">IF(Inscription!$C$1=$A$230,D250,IF(Inscription!$C$1=$A$231,D307,IF(Inscription!$C$1=$A$232,D364,IF(Inscription!$C$1=$A$233,D421,$A$229))))</f>
        <v>1 - Choisissez la structure d’accueil</v>
      </c>
      <c r="E481" s="435" t="str">
        <f aca="false">IF(Inscription!$C$1=$A$230,E250,IF(Inscription!$C$1=$A$231,E307,IF(Inscription!$C$1=$A$232,E364,IF(Inscription!$C$1=$A$233,E421,$A$229))))</f>
        <v>1 - Choisissez la structure d’accueil</v>
      </c>
      <c r="F481" s="520" t="n">
        <f aca="false">F480+1</f>
        <v>15</v>
      </c>
    </row>
    <row r="482" customFormat="false" ht="15.8" hidden="false" customHeight="false" outlineLevel="0" collapsed="false">
      <c r="A482" s="447" t="str">
        <f aca="false">IF(Inscription!$C$1=$A$230,A251,IF(Inscription!$C$1=$A$231,A308,IF(Inscription!$C$1=$A$232,A365,IF(Inscription!$C$1=$A$233,A422,$A$229))))</f>
        <v>1 - Choisissez la structure d’accueil</v>
      </c>
      <c r="B482" s="435" t="str">
        <f aca="false">IF(Inscription!$C$1=$A$230,B251,IF(Inscription!$C$1=$A$231,B308,IF(Inscription!$C$1=$A$232,B365,IF(Inscription!$C$1=$A$233,B422,$A$229))))</f>
        <v>1 - Choisissez la structure d’accueil</v>
      </c>
      <c r="C482" s="435" t="str">
        <f aca="false">IF(Inscription!$C$1=$A$230,C251,IF(Inscription!$C$1=$A$231,C308,IF(Inscription!$C$1=$A$232,C365,IF(Inscription!$C$1=$A$233,C422,$A$229))))</f>
        <v>1 - Choisissez la structure d’accueil</v>
      </c>
      <c r="D482" s="435" t="str">
        <f aca="false">IF(Inscription!$C$1=$A$230,D251,IF(Inscription!$C$1=$A$231,D308,IF(Inscription!$C$1=$A$232,D365,IF(Inscription!$C$1=$A$233,D422,$A$229))))</f>
        <v>1 - Choisissez la structure d’accueil</v>
      </c>
      <c r="E482" s="435" t="str">
        <f aca="false">IF(Inscription!$C$1=$A$230,E251,IF(Inscription!$C$1=$A$231,E308,IF(Inscription!$C$1=$A$232,E365,IF(Inscription!$C$1=$A$233,E422,$A$229))))</f>
        <v>1 - Choisissez la structure d’accueil</v>
      </c>
      <c r="F482" s="520" t="n">
        <f aca="false">F481+1</f>
        <v>16</v>
      </c>
    </row>
    <row r="483" customFormat="false" ht="15.8" hidden="false" customHeight="false" outlineLevel="0" collapsed="false">
      <c r="A483" s="447" t="str">
        <f aca="false">IF(Inscription!$C$1=$A$230,A252,IF(Inscription!$C$1=$A$231,A309,IF(Inscription!$C$1=$A$232,A366,IF(Inscription!$C$1=$A$233,A423,$A$229))))</f>
        <v>1 - Choisissez la structure d’accueil</v>
      </c>
      <c r="B483" s="435" t="str">
        <f aca="false">IF(Inscription!$C$1=$A$230,B252,IF(Inscription!$C$1=$A$231,B309,IF(Inscription!$C$1=$A$232,B366,IF(Inscription!$C$1=$A$233,B423,$A$229))))</f>
        <v>1 - Choisissez la structure d’accueil</v>
      </c>
      <c r="C483" s="435" t="str">
        <f aca="false">IF(Inscription!$C$1=$A$230,C252,IF(Inscription!$C$1=$A$231,C309,IF(Inscription!$C$1=$A$232,C366,IF(Inscription!$C$1=$A$233,C423,$A$229))))</f>
        <v>1 - Choisissez la structure d’accueil</v>
      </c>
      <c r="D483" s="435" t="str">
        <f aca="false">IF(Inscription!$C$1=$A$230,D252,IF(Inscription!$C$1=$A$231,D309,IF(Inscription!$C$1=$A$232,D366,IF(Inscription!$C$1=$A$233,D423,$A$229))))</f>
        <v>1 - Choisissez la structure d’accueil</v>
      </c>
      <c r="E483" s="435" t="str">
        <f aca="false">IF(Inscription!$C$1=$A$230,E252,IF(Inscription!$C$1=$A$231,E309,IF(Inscription!$C$1=$A$232,E366,IF(Inscription!$C$1=$A$233,E423,$A$229))))</f>
        <v>1 - Choisissez la structure d’accueil</v>
      </c>
      <c r="F483" s="520" t="n">
        <f aca="false">F482+1</f>
        <v>17</v>
      </c>
    </row>
    <row r="484" customFormat="false" ht="15.8" hidden="false" customHeight="false" outlineLevel="0" collapsed="false">
      <c r="A484" s="447" t="str">
        <f aca="false">IF(Inscription!$C$1=$A$230,A253,IF(Inscription!$C$1=$A$231,A310,IF(Inscription!$C$1=$A$232,A367,IF(Inscription!$C$1=$A$233,A424,$A$229))))</f>
        <v>1 - Choisissez la structure d’accueil</v>
      </c>
      <c r="B484" s="435" t="str">
        <f aca="false">IF(Inscription!$C$1=$A$230,B253,IF(Inscription!$C$1=$A$231,B310,IF(Inscription!$C$1=$A$232,B367,IF(Inscription!$C$1=$A$233,B424,$A$229))))</f>
        <v>1 - Choisissez la structure d’accueil</v>
      </c>
      <c r="C484" s="435" t="str">
        <f aca="false">IF(Inscription!$C$1=$A$230,C253,IF(Inscription!$C$1=$A$231,C310,IF(Inscription!$C$1=$A$232,C367,IF(Inscription!$C$1=$A$233,C424,$A$229))))</f>
        <v>1 - Choisissez la structure d’accueil</v>
      </c>
      <c r="D484" s="435" t="str">
        <f aca="false">IF(Inscription!$C$1=$A$230,D253,IF(Inscription!$C$1=$A$231,D310,IF(Inscription!$C$1=$A$232,D367,IF(Inscription!$C$1=$A$233,D424,$A$229))))</f>
        <v>1 - Choisissez la structure d’accueil</v>
      </c>
      <c r="E484" s="435" t="str">
        <f aca="false">IF(Inscription!$C$1=$A$230,E253,IF(Inscription!$C$1=$A$231,E310,IF(Inscription!$C$1=$A$232,E367,IF(Inscription!$C$1=$A$233,E424,$A$229))))</f>
        <v>1 - Choisissez la structure d’accueil</v>
      </c>
      <c r="F484" s="520" t="n">
        <f aca="false">F483+1</f>
        <v>18</v>
      </c>
    </row>
    <row r="485" customFormat="false" ht="15.8" hidden="false" customHeight="false" outlineLevel="0" collapsed="false">
      <c r="A485" s="447" t="str">
        <f aca="false">IF(Inscription!$C$1=$A$230,A254,IF(Inscription!$C$1=$A$231,A311,IF(Inscription!$C$1=$A$232,A368,IF(Inscription!$C$1=$A$233,A425,$A$229))))</f>
        <v>1 - Choisissez la structure d’accueil</v>
      </c>
      <c r="B485" s="435" t="str">
        <f aca="false">IF(Inscription!$C$1=$A$230,B254,IF(Inscription!$C$1=$A$231,B311,IF(Inscription!$C$1=$A$232,B368,IF(Inscription!$C$1=$A$233,B425,$A$229))))</f>
        <v>1 - Choisissez la structure d’accueil</v>
      </c>
      <c r="C485" s="435" t="str">
        <f aca="false">IF(Inscription!$C$1=$A$230,C254,IF(Inscription!$C$1=$A$231,C311,IF(Inscription!$C$1=$A$232,C368,IF(Inscription!$C$1=$A$233,C425,$A$229))))</f>
        <v>1 - Choisissez la structure d’accueil</v>
      </c>
      <c r="D485" s="435" t="str">
        <f aca="false">IF(Inscription!$C$1=$A$230,D254,IF(Inscription!$C$1=$A$231,D311,IF(Inscription!$C$1=$A$232,D368,IF(Inscription!$C$1=$A$233,D425,$A$229))))</f>
        <v>1 - Choisissez la structure d’accueil</v>
      </c>
      <c r="E485" s="435" t="str">
        <f aca="false">IF(Inscription!$C$1=$A$230,E254,IF(Inscription!$C$1=$A$231,E311,IF(Inscription!$C$1=$A$232,E368,IF(Inscription!$C$1=$A$233,E425,$A$229))))</f>
        <v>1 - Choisissez la structure d’accueil</v>
      </c>
      <c r="F485" s="520" t="n">
        <f aca="false">F484+1</f>
        <v>19</v>
      </c>
    </row>
    <row r="486" customFormat="false" ht="15.8" hidden="false" customHeight="false" outlineLevel="0" collapsed="false">
      <c r="A486" s="447" t="str">
        <f aca="false">IF(Inscription!$C$1=$A$230,A255,IF(Inscription!$C$1=$A$231,A312,IF(Inscription!$C$1=$A$232,A369,IF(Inscription!$C$1=$A$233,A426,$A$229))))</f>
        <v>1 - Choisissez la structure d’accueil</v>
      </c>
      <c r="B486" s="435" t="str">
        <f aca="false">IF(Inscription!$C$1=$A$230,B255,IF(Inscription!$C$1=$A$231,B312,IF(Inscription!$C$1=$A$232,B369,IF(Inscription!$C$1=$A$233,B426,$A$229))))</f>
        <v>1 - Choisissez la structure d’accueil</v>
      </c>
      <c r="C486" s="435" t="str">
        <f aca="false">IF(Inscription!$C$1=$A$230,C255,IF(Inscription!$C$1=$A$231,C312,IF(Inscription!$C$1=$A$232,C369,IF(Inscription!$C$1=$A$233,C426,$A$229))))</f>
        <v>1 - Choisissez la structure d’accueil</v>
      </c>
      <c r="D486" s="435" t="str">
        <f aca="false">IF(Inscription!$C$1=$A$230,D255,IF(Inscription!$C$1=$A$231,D312,IF(Inscription!$C$1=$A$232,D369,IF(Inscription!$C$1=$A$233,D426,$A$229))))</f>
        <v>1 - Choisissez la structure d’accueil</v>
      </c>
      <c r="E486" s="435" t="str">
        <f aca="false">IF(Inscription!$C$1=$A$230,E255,IF(Inscription!$C$1=$A$231,E312,IF(Inscription!$C$1=$A$232,E369,IF(Inscription!$C$1=$A$233,E426,$A$229))))</f>
        <v>1 - Choisissez la structure d’accueil</v>
      </c>
      <c r="F486" s="520" t="n">
        <f aca="false">F485+1</f>
        <v>20</v>
      </c>
    </row>
    <row r="487" customFormat="false" ht="15.8" hidden="false" customHeight="false" outlineLevel="0" collapsed="false">
      <c r="A487" s="447" t="str">
        <f aca="false">IF(Inscription!$C$1=$A$230,A256,IF(Inscription!$C$1=$A$231,A313,IF(Inscription!$C$1=$A$232,A370,IF(Inscription!$C$1=$A$233,A427,$A$229))))</f>
        <v>1 - Choisissez la structure d’accueil</v>
      </c>
      <c r="B487" s="435" t="str">
        <f aca="false">IF(Inscription!$C$1=$A$230,B256,IF(Inscription!$C$1=$A$231,B313,IF(Inscription!$C$1=$A$232,B370,IF(Inscription!$C$1=$A$233,B427,$A$229))))</f>
        <v>1 - Choisissez la structure d’accueil</v>
      </c>
      <c r="C487" s="435" t="str">
        <f aca="false">IF(Inscription!$C$1=$A$230,C256,IF(Inscription!$C$1=$A$231,C313,IF(Inscription!$C$1=$A$232,C370,IF(Inscription!$C$1=$A$233,C427,$A$229))))</f>
        <v>1 - Choisissez la structure d’accueil</v>
      </c>
      <c r="D487" s="435" t="str">
        <f aca="false">IF(Inscription!$C$1=$A$230,D256,IF(Inscription!$C$1=$A$231,D313,IF(Inscription!$C$1=$A$232,D370,IF(Inscription!$C$1=$A$233,D427,$A$229))))</f>
        <v>1 - Choisissez la structure d’accueil</v>
      </c>
      <c r="E487" s="435" t="str">
        <f aca="false">IF(Inscription!$C$1=$A$230,E256,IF(Inscription!$C$1=$A$231,E313,IF(Inscription!$C$1=$A$232,E370,IF(Inscription!$C$1=$A$233,E427,$A$229))))</f>
        <v>1 - Choisissez la structure d’accueil</v>
      </c>
      <c r="F487" s="520" t="n">
        <f aca="false">F486+1</f>
        <v>21</v>
      </c>
    </row>
    <row r="488" customFormat="false" ht="15.8" hidden="false" customHeight="false" outlineLevel="0" collapsed="false">
      <c r="A488" s="447" t="str">
        <f aca="false">IF(Inscription!$C$1=$A$230,A257,IF(Inscription!$C$1=$A$231,A314,IF(Inscription!$C$1=$A$232,A371,IF(Inscription!$C$1=$A$233,A428,$A$229))))</f>
        <v>1 - Choisissez la structure d’accueil</v>
      </c>
      <c r="B488" s="435" t="str">
        <f aca="false">IF(Inscription!$C$1=$A$230,B257,IF(Inscription!$C$1=$A$231,B314,IF(Inscription!$C$1=$A$232,B371,IF(Inscription!$C$1=$A$233,B428,$A$229))))</f>
        <v>1 - Choisissez la structure d’accueil</v>
      </c>
      <c r="C488" s="435" t="str">
        <f aca="false">IF(Inscription!$C$1=$A$230,C257,IF(Inscription!$C$1=$A$231,C314,IF(Inscription!$C$1=$A$232,C371,IF(Inscription!$C$1=$A$233,C428,$A$229))))</f>
        <v>1 - Choisissez la structure d’accueil</v>
      </c>
      <c r="D488" s="435" t="str">
        <f aca="false">IF(Inscription!$C$1=$A$230,D257,IF(Inscription!$C$1=$A$231,D314,IF(Inscription!$C$1=$A$232,D371,IF(Inscription!$C$1=$A$233,D428,$A$229))))</f>
        <v>1 - Choisissez la structure d’accueil</v>
      </c>
      <c r="E488" s="435" t="str">
        <f aca="false">IF(Inscription!$C$1=$A$230,E257,IF(Inscription!$C$1=$A$231,E314,IF(Inscription!$C$1=$A$232,E371,IF(Inscription!$C$1=$A$233,E428,$A$229))))</f>
        <v>1 - Choisissez la structure d’accueil</v>
      </c>
      <c r="F488" s="520" t="n">
        <f aca="false">F487+1</f>
        <v>22</v>
      </c>
    </row>
    <row r="489" customFormat="false" ht="15.8" hidden="false" customHeight="false" outlineLevel="0" collapsed="false">
      <c r="A489" s="447" t="str">
        <f aca="false">IF(Inscription!$C$1=$A$230,A258,IF(Inscription!$C$1=$A$231,A315,IF(Inscription!$C$1=$A$232,A372,IF(Inscription!$C$1=$A$233,A429,$A$229))))</f>
        <v>1 - Choisissez la structure d’accueil</v>
      </c>
      <c r="B489" s="435" t="str">
        <f aca="false">IF(Inscription!$C$1=$A$230,B258,IF(Inscription!$C$1=$A$231,B315,IF(Inscription!$C$1=$A$232,B372,IF(Inscription!$C$1=$A$233,B429,$A$229))))</f>
        <v>1 - Choisissez la structure d’accueil</v>
      </c>
      <c r="C489" s="435" t="str">
        <f aca="false">IF(Inscription!$C$1=$A$230,C258,IF(Inscription!$C$1=$A$231,C315,IF(Inscription!$C$1=$A$232,C372,IF(Inscription!$C$1=$A$233,C429,$A$229))))</f>
        <v>1 - Choisissez la structure d’accueil</v>
      </c>
      <c r="D489" s="435" t="str">
        <f aca="false">IF(Inscription!$C$1=$A$230,D258,IF(Inscription!$C$1=$A$231,D315,IF(Inscription!$C$1=$A$232,D372,IF(Inscription!$C$1=$A$233,D429,$A$229))))</f>
        <v>1 - Choisissez la structure d’accueil</v>
      </c>
      <c r="E489" s="435" t="str">
        <f aca="false">IF(Inscription!$C$1=$A$230,E258,IF(Inscription!$C$1=$A$231,E315,IF(Inscription!$C$1=$A$232,E372,IF(Inscription!$C$1=$A$233,E429,$A$229))))</f>
        <v>1 - Choisissez la structure d’accueil</v>
      </c>
      <c r="F489" s="520" t="n">
        <f aca="false">F488+1</f>
        <v>23</v>
      </c>
    </row>
    <row r="490" customFormat="false" ht="15.8" hidden="false" customHeight="false" outlineLevel="0" collapsed="false">
      <c r="A490" s="447" t="str">
        <f aca="false">IF(Inscription!$C$1=$A$230,A259,IF(Inscription!$C$1=$A$231,A316,IF(Inscription!$C$1=$A$232,A373,IF(Inscription!$C$1=$A$233,A430,$A$229))))</f>
        <v>1 - Choisissez la structure d’accueil</v>
      </c>
      <c r="B490" s="435" t="str">
        <f aca="false">IF(Inscription!$C$1=$A$230,B259,IF(Inscription!$C$1=$A$231,B316,IF(Inscription!$C$1=$A$232,B373,IF(Inscription!$C$1=$A$233,B430,$A$229))))</f>
        <v>1 - Choisissez la structure d’accueil</v>
      </c>
      <c r="C490" s="435" t="str">
        <f aca="false">IF(Inscription!$C$1=$A$230,C259,IF(Inscription!$C$1=$A$231,C316,IF(Inscription!$C$1=$A$232,C373,IF(Inscription!$C$1=$A$233,C430,$A$229))))</f>
        <v>1 - Choisissez la structure d’accueil</v>
      </c>
      <c r="D490" s="435" t="str">
        <f aca="false">IF(Inscription!$C$1=$A$230,D259,IF(Inscription!$C$1=$A$231,D316,IF(Inscription!$C$1=$A$232,D373,IF(Inscription!$C$1=$A$233,D430,$A$229))))</f>
        <v>1 - Choisissez la structure d’accueil</v>
      </c>
      <c r="E490" s="435" t="str">
        <f aca="false">IF(Inscription!$C$1=$A$230,E259,IF(Inscription!$C$1=$A$231,E316,IF(Inscription!$C$1=$A$232,E373,IF(Inscription!$C$1=$A$233,E430,$A$229))))</f>
        <v>1 - Choisissez la structure d’accueil</v>
      </c>
      <c r="F490" s="520" t="n">
        <f aca="false">F489+1</f>
        <v>24</v>
      </c>
    </row>
    <row r="491" customFormat="false" ht="15.8" hidden="false" customHeight="false" outlineLevel="0" collapsed="false">
      <c r="A491" s="447" t="str">
        <f aca="false">IF(Inscription!$C$1=$A$230,A260,IF(Inscription!$C$1=$A$231,A317,IF(Inscription!$C$1=$A$232,A374,IF(Inscription!$C$1=$A$233,A431,$A$229))))</f>
        <v>1 - Choisissez la structure d’accueil</v>
      </c>
      <c r="B491" s="435" t="str">
        <f aca="false">IF(Inscription!$C$1=$A$230,B260,IF(Inscription!$C$1=$A$231,B317,IF(Inscription!$C$1=$A$232,B374,IF(Inscription!$C$1=$A$233,B431,$A$229))))</f>
        <v>1 - Choisissez la structure d’accueil</v>
      </c>
      <c r="C491" s="435" t="str">
        <f aca="false">IF(Inscription!$C$1=$A$230,C260,IF(Inscription!$C$1=$A$231,C317,IF(Inscription!$C$1=$A$232,C374,IF(Inscription!$C$1=$A$233,C431,$A$229))))</f>
        <v>1 - Choisissez la structure d’accueil</v>
      </c>
      <c r="D491" s="435" t="str">
        <f aca="false">IF(Inscription!$C$1=$A$230,D260,IF(Inscription!$C$1=$A$231,D317,IF(Inscription!$C$1=$A$232,D374,IF(Inscription!$C$1=$A$233,D431,$A$229))))</f>
        <v>1 - Choisissez la structure d’accueil</v>
      </c>
      <c r="E491" s="435" t="str">
        <f aca="false">IF(Inscription!$C$1=$A$230,E260,IF(Inscription!$C$1=$A$231,E317,IF(Inscription!$C$1=$A$232,E374,IF(Inscription!$C$1=$A$233,E431,$A$229))))</f>
        <v>1 - Choisissez la structure d’accueil</v>
      </c>
      <c r="F491" s="520" t="n">
        <f aca="false">F490+1</f>
        <v>25</v>
      </c>
    </row>
    <row r="492" customFormat="false" ht="15.8" hidden="false" customHeight="false" outlineLevel="0" collapsed="false">
      <c r="A492" s="447" t="str">
        <f aca="false">IF(Inscription!$C$1=$A$230,A261,IF(Inscription!$C$1=$A$231,A318,IF(Inscription!$C$1=$A$232,A375,IF(Inscription!$C$1=$A$233,A432,$A$229))))</f>
        <v>1 - Choisissez la structure d’accueil</v>
      </c>
      <c r="B492" s="435" t="str">
        <f aca="false">IF(Inscription!$C$1=$A$230,B261,IF(Inscription!$C$1=$A$231,B318,IF(Inscription!$C$1=$A$232,B375,IF(Inscription!$C$1=$A$233,B432,$A$229))))</f>
        <v>1 - Choisissez la structure d’accueil</v>
      </c>
      <c r="C492" s="435" t="str">
        <f aca="false">IF(Inscription!$C$1=$A$230,C261,IF(Inscription!$C$1=$A$231,C318,IF(Inscription!$C$1=$A$232,C375,IF(Inscription!$C$1=$A$233,C432,$A$229))))</f>
        <v>1 - Choisissez la structure d’accueil</v>
      </c>
      <c r="D492" s="435" t="str">
        <f aca="false">IF(Inscription!$C$1=$A$230,D261,IF(Inscription!$C$1=$A$231,D318,IF(Inscription!$C$1=$A$232,D375,IF(Inscription!$C$1=$A$233,D432,$A$229))))</f>
        <v>1 - Choisissez la structure d’accueil</v>
      </c>
      <c r="E492" s="435" t="str">
        <f aca="false">IF(Inscription!$C$1=$A$230,E261,IF(Inscription!$C$1=$A$231,E318,IF(Inscription!$C$1=$A$232,E375,IF(Inscription!$C$1=$A$233,E432,$A$229))))</f>
        <v>1 - Choisissez la structure d’accueil</v>
      </c>
      <c r="F492" s="520" t="n">
        <f aca="false">F491+1</f>
        <v>26</v>
      </c>
    </row>
    <row r="493" customFormat="false" ht="15.8" hidden="false" customHeight="false" outlineLevel="0" collapsed="false">
      <c r="A493" s="447" t="str">
        <f aca="false">IF(Inscription!$C$1=$A$230,A262,IF(Inscription!$C$1=$A$231,A319,IF(Inscription!$C$1=$A$232,A376,IF(Inscription!$C$1=$A$233,A433,$A$229))))</f>
        <v>1 - Choisissez la structure d’accueil</v>
      </c>
      <c r="B493" s="435" t="str">
        <f aca="false">IF(Inscription!$C$1=$A$230,B262,IF(Inscription!$C$1=$A$231,B319,IF(Inscription!$C$1=$A$232,B376,IF(Inscription!$C$1=$A$233,B433,$A$229))))</f>
        <v>1 - Choisissez la structure d’accueil</v>
      </c>
      <c r="C493" s="435" t="str">
        <f aca="false">IF(Inscription!$C$1=$A$230,C262,IF(Inscription!$C$1=$A$231,C319,IF(Inscription!$C$1=$A$232,C376,IF(Inscription!$C$1=$A$233,C433,$A$229))))</f>
        <v>1 - Choisissez la structure d’accueil</v>
      </c>
      <c r="D493" s="435" t="str">
        <f aca="false">IF(Inscription!$C$1=$A$230,D262,IF(Inscription!$C$1=$A$231,D319,IF(Inscription!$C$1=$A$232,D376,IF(Inscription!$C$1=$A$233,D433,$A$229))))</f>
        <v>1 - Choisissez la structure d’accueil</v>
      </c>
      <c r="E493" s="435" t="str">
        <f aca="false">IF(Inscription!$C$1=$A$230,E262,IF(Inscription!$C$1=$A$231,E319,IF(Inscription!$C$1=$A$232,E376,IF(Inscription!$C$1=$A$233,E433,$A$229))))</f>
        <v>1 - Choisissez la structure d’accueil</v>
      </c>
      <c r="F493" s="520" t="n">
        <f aca="false">F492+1</f>
        <v>27</v>
      </c>
    </row>
    <row r="494" customFormat="false" ht="15.8" hidden="false" customHeight="false" outlineLevel="0" collapsed="false">
      <c r="A494" s="437" t="str">
        <f aca="false">IF(Inscription!$C$1=$A$230,A263,IF(Inscription!$C$1=$A$231,A320,IF(Inscription!$C$1=$A$232,A377,IF(Inscription!$C$1=$A$233,A434,$A$229))))</f>
        <v>1 - Choisissez la structure d’accueil</v>
      </c>
      <c r="B494" s="435" t="str">
        <f aca="false">IF(Inscription!$C$1=$A$230,B263,IF(Inscription!$C$1=$A$231,B320,IF(Inscription!$C$1=$A$232,B377,IF(Inscription!$C$1=$A$233,B434,$A$229))))</f>
        <v>1 - Choisissez la structure d’accueil</v>
      </c>
      <c r="C494" s="435" t="str">
        <f aca="false">IF(Inscription!$C$1=$A$230,C263,IF(Inscription!$C$1=$A$231,C320,IF(Inscription!$C$1=$A$232,C377,IF(Inscription!$C$1=$A$233,C434,$A$229))))</f>
        <v>1 - Choisissez la structure d’accueil</v>
      </c>
      <c r="D494" s="435" t="str">
        <f aca="false">IF(Inscription!$C$1=$A$230,D263,IF(Inscription!$C$1=$A$231,D320,IF(Inscription!$C$1=$A$232,D377,IF(Inscription!$C$1=$A$233,D434,$A$229))))</f>
        <v>1 - Choisissez la structure d’accueil</v>
      </c>
      <c r="E494" s="435" t="str">
        <f aca="false">IF(Inscription!$C$1=$A$230,E263,IF(Inscription!$C$1=$A$231,E320,IF(Inscription!$C$1=$A$232,E377,IF(Inscription!$C$1=$A$233,E434,$A$229))))</f>
        <v>1 - Choisissez la structure d’accueil</v>
      </c>
      <c r="F494" s="520" t="n">
        <f aca="false">F493+1</f>
        <v>28</v>
      </c>
    </row>
    <row r="495" customFormat="false" ht="15.8" hidden="false" customHeight="false" outlineLevel="0" collapsed="false">
      <c r="A495" s="437" t="str">
        <f aca="false">IF(Inscription!$C$1=$A$230,A264,IF(Inscription!$C$1=$A$231,A321,IF(Inscription!$C$1=$A$232,A378,IF(Inscription!$C$1=$A$233,A435,$A$229))))</f>
        <v>1 - Choisissez la structure d’accueil</v>
      </c>
      <c r="B495" s="435" t="str">
        <f aca="false">IF(Inscription!$C$1=$A$230,B264,IF(Inscription!$C$1=$A$231,B321,IF(Inscription!$C$1=$A$232,B378,IF(Inscription!$C$1=$A$233,B435,$A$229))))</f>
        <v>1 - Choisissez la structure d’accueil</v>
      </c>
      <c r="C495" s="435" t="str">
        <f aca="false">IF(Inscription!$C$1=$A$230,C264,IF(Inscription!$C$1=$A$231,C321,IF(Inscription!$C$1=$A$232,C378,IF(Inscription!$C$1=$A$233,C435,$A$229))))</f>
        <v>1 - Choisissez la structure d’accueil</v>
      </c>
      <c r="D495" s="435" t="str">
        <f aca="false">IF(Inscription!$C$1=$A$230,D264,IF(Inscription!$C$1=$A$231,D321,IF(Inscription!$C$1=$A$232,D378,IF(Inscription!$C$1=$A$233,D435,$A$229))))</f>
        <v>1 - Choisissez la structure d’accueil</v>
      </c>
      <c r="E495" s="435" t="str">
        <f aca="false">IF(Inscription!$C$1=$A$230,E264,IF(Inscription!$C$1=$A$231,E321,IF(Inscription!$C$1=$A$232,E378,IF(Inscription!$C$1=$A$233,E435,$A$229))))</f>
        <v>1 - Choisissez la structure d’accueil</v>
      </c>
      <c r="F495" s="520" t="n">
        <f aca="false">F494+1</f>
        <v>29</v>
      </c>
    </row>
    <row r="496" customFormat="false" ht="15.8" hidden="false" customHeight="false" outlineLevel="0" collapsed="false">
      <c r="A496" s="437" t="str">
        <f aca="false">IF(Inscription!$C$1=$A$230,A265,IF(Inscription!$C$1=$A$231,A322,IF(Inscription!$C$1=$A$232,A379,IF(Inscription!$C$1=$A$233,A436,$A$229))))</f>
        <v>1 - Choisissez la structure d’accueil</v>
      </c>
      <c r="B496" s="435" t="str">
        <f aca="false">IF(Inscription!$C$1=$A$230,B265,IF(Inscription!$C$1=$A$231,B322,IF(Inscription!$C$1=$A$232,B379,IF(Inscription!$C$1=$A$233,B436,$A$229))))</f>
        <v>1 - Choisissez la structure d’accueil</v>
      </c>
      <c r="C496" s="435" t="str">
        <f aca="false">IF(Inscription!$C$1=$A$230,C265,IF(Inscription!$C$1=$A$231,C322,IF(Inscription!$C$1=$A$232,C379,IF(Inscription!$C$1=$A$233,C436,$A$229))))</f>
        <v>1 - Choisissez la structure d’accueil</v>
      </c>
      <c r="D496" s="435" t="str">
        <f aca="false">IF(Inscription!$C$1=$A$230,D265,IF(Inscription!$C$1=$A$231,D322,IF(Inscription!$C$1=$A$232,D379,IF(Inscription!$C$1=$A$233,D436,$A$229))))</f>
        <v>1 - Choisissez la structure d’accueil</v>
      </c>
      <c r="E496" s="435" t="str">
        <f aca="false">IF(Inscription!$C$1=$A$230,E265,IF(Inscription!$C$1=$A$231,E322,IF(Inscription!$C$1=$A$232,E379,IF(Inscription!$C$1=$A$233,E436,$A$229))))</f>
        <v>1 - Choisissez la structure d’accueil</v>
      </c>
      <c r="F496" s="520" t="n">
        <f aca="false">F495+1</f>
        <v>30</v>
      </c>
    </row>
    <row r="497" customFormat="false" ht="15.8" hidden="false" customHeight="false" outlineLevel="0" collapsed="false">
      <c r="A497" s="437" t="str">
        <f aca="false">IF(Inscription!$C$1=$A$230,A266,IF(Inscription!$C$1=$A$231,A323,IF(Inscription!$C$1=$A$232,A380,IF(Inscription!$C$1=$A$233,A437,$A$229))))</f>
        <v>1 - Choisissez la structure d’accueil</v>
      </c>
      <c r="B497" s="435" t="str">
        <f aca="false">IF(Inscription!$C$1=$A$230,B266,IF(Inscription!$C$1=$A$231,B323,IF(Inscription!$C$1=$A$232,B380,IF(Inscription!$C$1=$A$233,B437,$A$229))))</f>
        <v>1 - Choisissez la structure d’accueil</v>
      </c>
      <c r="C497" s="435" t="str">
        <f aca="false">IF(Inscription!$C$1=$A$230,C266,IF(Inscription!$C$1=$A$231,C323,IF(Inscription!$C$1=$A$232,C380,IF(Inscription!$C$1=$A$233,C437,$A$229))))</f>
        <v>1 - Choisissez la structure d’accueil</v>
      </c>
      <c r="D497" s="435" t="str">
        <f aca="false">IF(Inscription!$C$1=$A$230,D266,IF(Inscription!$C$1=$A$231,D323,IF(Inscription!$C$1=$A$232,D380,IF(Inscription!$C$1=$A$233,D437,$A$229))))</f>
        <v>1 - Choisissez la structure d’accueil</v>
      </c>
      <c r="E497" s="435" t="str">
        <f aca="false">IF(Inscription!$C$1=$A$230,E266,IF(Inscription!$C$1=$A$231,E323,IF(Inscription!$C$1=$A$232,E380,IF(Inscription!$C$1=$A$233,E437,$A$229))))</f>
        <v>1 - Choisissez la structure d’accueil</v>
      </c>
      <c r="F497" s="520" t="n">
        <f aca="false">F496+1</f>
        <v>31</v>
      </c>
    </row>
    <row r="498" customFormat="false" ht="15.8" hidden="false" customHeight="false" outlineLevel="0" collapsed="false">
      <c r="A498" s="437" t="str">
        <f aca="false">IF(Inscription!$C$1=$A$230,A267,IF(Inscription!$C$1=$A$231,A324,IF(Inscription!$C$1=$A$232,A381,IF(Inscription!$C$1=$A$233,A438,$A$229))))</f>
        <v>1 - Choisissez la structure d’accueil</v>
      </c>
      <c r="B498" s="435" t="str">
        <f aca="false">IF(Inscription!$C$1=$A$230,B267,IF(Inscription!$C$1=$A$231,B324,IF(Inscription!$C$1=$A$232,B381,IF(Inscription!$C$1=$A$233,B438,$A$229))))</f>
        <v>1 - Choisissez la structure d’accueil</v>
      </c>
      <c r="C498" s="435" t="str">
        <f aca="false">IF(Inscription!$C$1=$A$230,C267,IF(Inscription!$C$1=$A$231,C324,IF(Inscription!$C$1=$A$232,C381,IF(Inscription!$C$1=$A$233,C438,$A$229))))</f>
        <v>1 - Choisissez la structure d’accueil</v>
      </c>
      <c r="D498" s="435" t="str">
        <f aca="false">IF(Inscription!$C$1=$A$230,D267,IF(Inscription!$C$1=$A$231,D324,IF(Inscription!$C$1=$A$232,D381,IF(Inscription!$C$1=$A$233,D438,$A$229))))</f>
        <v>1 - Choisissez la structure d’accueil</v>
      </c>
      <c r="E498" s="435" t="str">
        <f aca="false">IF(Inscription!$C$1=$A$230,E267,IF(Inscription!$C$1=$A$231,E324,IF(Inscription!$C$1=$A$232,E381,IF(Inscription!$C$1=$A$233,E438,$A$229))))</f>
        <v>1 - Choisissez la structure d’accueil</v>
      </c>
      <c r="F498" s="520" t="n">
        <f aca="false">F497+1</f>
        <v>32</v>
      </c>
    </row>
    <row r="499" customFormat="false" ht="15.8" hidden="false" customHeight="false" outlineLevel="0" collapsed="false">
      <c r="A499" s="437" t="str">
        <f aca="false">IF(Inscription!$C$1=$A$230,A268,IF(Inscription!$C$1=$A$231,A325,IF(Inscription!$C$1=$A$232,A382,IF(Inscription!$C$1=$A$233,A439,$A$229))))</f>
        <v>1 - Choisissez la structure d’accueil</v>
      </c>
      <c r="B499" s="435" t="str">
        <f aca="false">IF(Inscription!$C$1=$A$230,B268,IF(Inscription!$C$1=$A$231,B325,IF(Inscription!$C$1=$A$232,B382,IF(Inscription!$C$1=$A$233,B439,$A$229))))</f>
        <v>1 - Choisissez la structure d’accueil</v>
      </c>
      <c r="C499" s="435" t="str">
        <f aca="false">IF(Inscription!$C$1=$A$230,C268,IF(Inscription!$C$1=$A$231,C325,IF(Inscription!$C$1=$A$232,C382,IF(Inscription!$C$1=$A$233,C439,$A$229))))</f>
        <v>1 - Choisissez la structure d’accueil</v>
      </c>
      <c r="D499" s="435" t="str">
        <f aca="false">IF(Inscription!$C$1=$A$230,D268,IF(Inscription!$C$1=$A$231,D325,IF(Inscription!$C$1=$A$232,D382,IF(Inscription!$C$1=$A$233,D439,$A$229))))</f>
        <v>1 - Choisissez la structure d’accueil</v>
      </c>
      <c r="E499" s="435" t="str">
        <f aca="false">IF(Inscription!$C$1=$A$230,E268,IF(Inscription!$C$1=$A$231,E325,IF(Inscription!$C$1=$A$232,E382,IF(Inscription!$C$1=$A$233,E439,$A$229))))</f>
        <v>1 - Choisissez la structure d’accueil</v>
      </c>
      <c r="F499" s="520" t="n">
        <f aca="false">F498+1</f>
        <v>33</v>
      </c>
    </row>
    <row r="500" customFormat="false" ht="15.8" hidden="false" customHeight="false" outlineLevel="0" collapsed="false">
      <c r="A500" s="437" t="str">
        <f aca="false">IF(Inscription!$C$1=$A$230,A269,IF(Inscription!$C$1=$A$231,A326,IF(Inscription!$C$1=$A$232,A383,IF(Inscription!$C$1=$A$233,A440,$A$229))))</f>
        <v>1 - Choisissez la structure d’accueil</v>
      </c>
      <c r="B500" s="435" t="str">
        <f aca="false">IF(Inscription!$C$1=$A$230,B269,IF(Inscription!$C$1=$A$231,B326,IF(Inscription!$C$1=$A$232,B383,IF(Inscription!$C$1=$A$233,B440,$A$229))))</f>
        <v>1 - Choisissez la structure d’accueil</v>
      </c>
      <c r="C500" s="435" t="str">
        <f aca="false">IF(Inscription!$C$1=$A$230,C269,IF(Inscription!$C$1=$A$231,C326,IF(Inscription!$C$1=$A$232,C383,IF(Inscription!$C$1=$A$233,C440,$A$229))))</f>
        <v>1 - Choisissez la structure d’accueil</v>
      </c>
      <c r="D500" s="435" t="str">
        <f aca="false">IF(Inscription!$C$1=$A$230,D269,IF(Inscription!$C$1=$A$231,D326,IF(Inscription!$C$1=$A$232,D383,IF(Inscription!$C$1=$A$233,D440,$A$229))))</f>
        <v>1 - Choisissez la structure d’accueil</v>
      </c>
      <c r="E500" s="435" t="str">
        <f aca="false">IF(Inscription!$C$1=$A$230,E269,IF(Inscription!$C$1=$A$231,E326,IF(Inscription!$C$1=$A$232,E383,IF(Inscription!$C$1=$A$233,E440,$A$229))))</f>
        <v>1 - Choisissez la structure d’accueil</v>
      </c>
      <c r="F500" s="520" t="n">
        <f aca="false">F499+1</f>
        <v>34</v>
      </c>
    </row>
    <row r="501" customFormat="false" ht="15.8" hidden="false" customHeight="false" outlineLevel="0" collapsed="false">
      <c r="A501" s="437" t="str">
        <f aca="false">IF(Inscription!$C$1=$A$230,A270,IF(Inscription!$C$1=$A$231,A327,IF(Inscription!$C$1=$A$232,A384,IF(Inscription!$C$1=$A$233,A441,$A$229))))</f>
        <v>1 - Choisissez la structure d’accueil</v>
      </c>
      <c r="B501" s="435" t="str">
        <f aca="false">IF(Inscription!$C$1=$A$230,B270,IF(Inscription!$C$1=$A$231,B327,IF(Inscription!$C$1=$A$232,B384,IF(Inscription!$C$1=$A$233,B441,$A$229))))</f>
        <v>1 - Choisissez la structure d’accueil</v>
      </c>
      <c r="C501" s="435" t="str">
        <f aca="false">IF(Inscription!$C$1=$A$230,C270,IF(Inscription!$C$1=$A$231,C327,IF(Inscription!$C$1=$A$232,C384,IF(Inscription!$C$1=$A$233,C441,$A$229))))</f>
        <v>1 - Choisissez la structure d’accueil</v>
      </c>
      <c r="D501" s="435" t="str">
        <f aca="false">IF(Inscription!$C$1=$A$230,D270,IF(Inscription!$C$1=$A$231,D327,IF(Inscription!$C$1=$A$232,D384,IF(Inscription!$C$1=$A$233,D441,$A$229))))</f>
        <v>1 - Choisissez la structure d’accueil</v>
      </c>
      <c r="E501" s="435" t="str">
        <f aca="false">IF(Inscription!$C$1=$A$230,E270,IF(Inscription!$C$1=$A$231,E327,IF(Inscription!$C$1=$A$232,E384,IF(Inscription!$C$1=$A$233,E441,$A$229))))</f>
        <v>1 - Choisissez la structure d’accueil</v>
      </c>
      <c r="F501" s="520" t="n">
        <f aca="false">F500+1</f>
        <v>35</v>
      </c>
    </row>
    <row r="502" customFormat="false" ht="15.8" hidden="false" customHeight="false" outlineLevel="0" collapsed="false">
      <c r="A502" s="437" t="str">
        <f aca="false">IF(Inscription!$C$1=$A$230,A271,IF(Inscription!$C$1=$A$231,A328,IF(Inscription!$C$1=$A$232,A385,IF(Inscription!$C$1=$A$233,A442,$A$229))))</f>
        <v>1 - Choisissez la structure d’accueil</v>
      </c>
      <c r="B502" s="435" t="str">
        <f aca="false">IF(Inscription!$C$1=$A$230,B271,IF(Inscription!$C$1=$A$231,B328,IF(Inscription!$C$1=$A$232,B385,IF(Inscription!$C$1=$A$233,B442,$A$229))))</f>
        <v>1 - Choisissez la structure d’accueil</v>
      </c>
      <c r="C502" s="435" t="str">
        <f aca="false">IF(Inscription!$C$1=$A$230,C271,IF(Inscription!$C$1=$A$231,C328,IF(Inscription!$C$1=$A$232,C385,IF(Inscription!$C$1=$A$233,C442,$A$229))))</f>
        <v>1 - Choisissez la structure d’accueil</v>
      </c>
      <c r="D502" s="435" t="str">
        <f aca="false">IF(Inscription!$C$1=$A$230,D271,IF(Inscription!$C$1=$A$231,D328,IF(Inscription!$C$1=$A$232,D385,IF(Inscription!$C$1=$A$233,D442,$A$229))))</f>
        <v>1 - Choisissez la structure d’accueil</v>
      </c>
      <c r="E502" s="435" t="str">
        <f aca="false">IF(Inscription!$C$1=$A$230,E271,IF(Inscription!$C$1=$A$231,E328,IF(Inscription!$C$1=$A$232,E385,IF(Inscription!$C$1=$A$233,E442,$A$229))))</f>
        <v>1 - Choisissez la structure d’accueil</v>
      </c>
      <c r="F502" s="520" t="n">
        <f aca="false">F501+1</f>
        <v>36</v>
      </c>
    </row>
    <row r="503" customFormat="false" ht="15.8" hidden="false" customHeight="false" outlineLevel="0" collapsed="false">
      <c r="A503" s="437" t="str">
        <f aca="false">IF(Inscription!$C$1=$A$230,A272,IF(Inscription!$C$1=$A$231,A329,IF(Inscription!$C$1=$A$232,A386,IF(Inscription!$C$1=$A$233,A443,$A$229))))</f>
        <v>1 - Choisissez la structure d’accueil</v>
      </c>
      <c r="B503" s="435" t="str">
        <f aca="false">IF(Inscription!$C$1=$A$230,B272,IF(Inscription!$C$1=$A$231,B329,IF(Inscription!$C$1=$A$232,B386,IF(Inscription!$C$1=$A$233,B443,$A$229))))</f>
        <v>1 - Choisissez la structure d’accueil</v>
      </c>
      <c r="C503" s="435" t="str">
        <f aca="false">IF(Inscription!$C$1=$A$230,C272,IF(Inscription!$C$1=$A$231,C329,IF(Inscription!$C$1=$A$232,C386,IF(Inscription!$C$1=$A$233,C443,$A$229))))</f>
        <v>1 - Choisissez la structure d’accueil</v>
      </c>
      <c r="D503" s="435" t="str">
        <f aca="false">IF(Inscription!$C$1=$A$230,D272,IF(Inscription!$C$1=$A$231,D329,IF(Inscription!$C$1=$A$232,D386,IF(Inscription!$C$1=$A$233,D443,$A$229))))</f>
        <v>1 - Choisissez la structure d’accueil</v>
      </c>
      <c r="E503" s="435" t="str">
        <f aca="false">IF(Inscription!$C$1=$A$230,E272,IF(Inscription!$C$1=$A$231,E329,IF(Inscription!$C$1=$A$232,E386,IF(Inscription!$C$1=$A$233,E443,$A$229))))</f>
        <v>1 - Choisissez la structure d’accueil</v>
      </c>
      <c r="F503" s="520" t="n">
        <f aca="false">F502+1</f>
        <v>37</v>
      </c>
    </row>
    <row r="504" customFormat="false" ht="15.8" hidden="false" customHeight="false" outlineLevel="0" collapsed="false">
      <c r="A504" s="437" t="str">
        <f aca="false">IF(Inscription!$C$1=$A$230,A273,IF(Inscription!$C$1=$A$231,A330,IF(Inscription!$C$1=$A$232,A387,IF(Inscription!$C$1=$A$233,A444,$A$229))))</f>
        <v>1 - Choisissez la structure d’accueil</v>
      </c>
      <c r="B504" s="435" t="str">
        <f aca="false">IF(Inscription!$C$1=$A$230,B273,IF(Inscription!$C$1=$A$231,B330,IF(Inscription!$C$1=$A$232,B387,IF(Inscription!$C$1=$A$233,B444,$A$229))))</f>
        <v>1 - Choisissez la structure d’accueil</v>
      </c>
      <c r="C504" s="435" t="str">
        <f aca="false">IF(Inscription!$C$1=$A$230,C273,IF(Inscription!$C$1=$A$231,C330,IF(Inscription!$C$1=$A$232,C387,IF(Inscription!$C$1=$A$233,C444,$A$229))))</f>
        <v>1 - Choisissez la structure d’accueil</v>
      </c>
      <c r="D504" s="435" t="str">
        <f aca="false">IF(Inscription!$C$1=$A$230,D273,IF(Inscription!$C$1=$A$231,D330,IF(Inscription!$C$1=$A$232,D387,IF(Inscription!$C$1=$A$233,D444,$A$229))))</f>
        <v>1 - Choisissez la structure d’accueil</v>
      </c>
      <c r="E504" s="435" t="str">
        <f aca="false">IF(Inscription!$C$1=$A$230,E273,IF(Inscription!$C$1=$A$231,E330,IF(Inscription!$C$1=$A$232,E387,IF(Inscription!$C$1=$A$233,E444,$A$229))))</f>
        <v>1 - Choisissez la structure d’accueil</v>
      </c>
      <c r="F504" s="520" t="n">
        <f aca="false">F503+1</f>
        <v>38</v>
      </c>
    </row>
    <row r="505" customFormat="false" ht="15.8" hidden="false" customHeight="false" outlineLevel="0" collapsed="false">
      <c r="A505" s="437" t="str">
        <f aca="false">IF(Inscription!$C$1=$A$230,A274,IF(Inscription!$C$1=$A$231,A331,IF(Inscription!$C$1=$A$232,A388,IF(Inscription!$C$1=$A$233,A445,$A$229))))</f>
        <v>1 - Choisissez la structure d’accueil</v>
      </c>
      <c r="B505" s="435" t="str">
        <f aca="false">IF(Inscription!$C$1=$A$230,B274,IF(Inscription!$C$1=$A$231,B331,IF(Inscription!$C$1=$A$232,B388,IF(Inscription!$C$1=$A$233,B445,$A$229))))</f>
        <v>1 - Choisissez la structure d’accueil</v>
      </c>
      <c r="C505" s="435" t="str">
        <f aca="false">IF(Inscription!$C$1=$A$230,C274,IF(Inscription!$C$1=$A$231,C331,IF(Inscription!$C$1=$A$232,C388,IF(Inscription!$C$1=$A$233,C445,$A$229))))</f>
        <v>1 - Choisissez la structure d’accueil</v>
      </c>
      <c r="D505" s="435" t="str">
        <f aca="false">IF(Inscription!$C$1=$A$230,D274,IF(Inscription!$C$1=$A$231,D331,IF(Inscription!$C$1=$A$232,D388,IF(Inscription!$C$1=$A$233,D445,$A$229))))</f>
        <v>1 - Choisissez la structure d’accueil</v>
      </c>
      <c r="E505" s="435" t="str">
        <f aca="false">IF(Inscription!$C$1=$A$230,E274,IF(Inscription!$C$1=$A$231,E331,IF(Inscription!$C$1=$A$232,E388,IF(Inscription!$C$1=$A$233,E445,$A$229))))</f>
        <v>1 - Choisissez la structure d’accueil</v>
      </c>
      <c r="F505" s="520" t="n">
        <f aca="false">F504+1</f>
        <v>39</v>
      </c>
    </row>
    <row r="506" customFormat="false" ht="15.8" hidden="false" customHeight="false" outlineLevel="0" collapsed="false">
      <c r="A506" s="437" t="str">
        <f aca="false">IF(Inscription!$C$1=$A$230,A275,IF(Inscription!$C$1=$A$231,A332,IF(Inscription!$C$1=$A$232,A389,IF(Inscription!$C$1=$A$233,A446,$A$229))))</f>
        <v>1 - Choisissez la structure d’accueil</v>
      </c>
      <c r="B506" s="435" t="str">
        <f aca="false">IF(Inscription!$C$1=$A$230,B275,IF(Inscription!$C$1=$A$231,B332,IF(Inscription!$C$1=$A$232,B389,IF(Inscription!$C$1=$A$233,B446,$A$229))))</f>
        <v>1 - Choisissez la structure d’accueil</v>
      </c>
      <c r="C506" s="435" t="str">
        <f aca="false">IF(Inscription!$C$1=$A$230,C275,IF(Inscription!$C$1=$A$231,C332,IF(Inscription!$C$1=$A$232,C389,IF(Inscription!$C$1=$A$233,C446,$A$229))))</f>
        <v>1 - Choisissez la structure d’accueil</v>
      </c>
      <c r="D506" s="435" t="str">
        <f aca="false">IF(Inscription!$C$1=$A$230,D275,IF(Inscription!$C$1=$A$231,D332,IF(Inscription!$C$1=$A$232,D389,IF(Inscription!$C$1=$A$233,D446,$A$229))))</f>
        <v>1 - Choisissez la structure d’accueil</v>
      </c>
      <c r="E506" s="435" t="str">
        <f aca="false">IF(Inscription!$C$1=$A$230,E275,IF(Inscription!$C$1=$A$231,E332,IF(Inscription!$C$1=$A$232,E389,IF(Inscription!$C$1=$A$233,E446,$A$229))))</f>
        <v>1 - Choisissez la structure d’accueil</v>
      </c>
      <c r="F506" s="520" t="n">
        <f aca="false">F505+1</f>
        <v>40</v>
      </c>
    </row>
    <row r="507" customFormat="false" ht="15.8" hidden="false" customHeight="false" outlineLevel="0" collapsed="false">
      <c r="A507" s="437" t="str">
        <f aca="false">IF(Inscription!$C$1=$A$230,A276,IF(Inscription!$C$1=$A$231,A333,IF(Inscription!$C$1=$A$232,A390,IF(Inscription!$C$1=$A$233,A447,$A$229))))</f>
        <v>1 - Choisissez la structure d’accueil</v>
      </c>
      <c r="B507" s="435" t="str">
        <f aca="false">IF(Inscription!$C$1=$A$230,B276,IF(Inscription!$C$1=$A$231,B333,IF(Inscription!$C$1=$A$232,B390,IF(Inscription!$C$1=$A$233,B447,$A$229))))</f>
        <v>1 - Choisissez la structure d’accueil</v>
      </c>
      <c r="C507" s="435" t="str">
        <f aca="false">IF(Inscription!$C$1=$A$230,C276,IF(Inscription!$C$1=$A$231,C333,IF(Inscription!$C$1=$A$232,C390,IF(Inscription!$C$1=$A$233,C447,$A$229))))</f>
        <v>1 - Choisissez la structure d’accueil</v>
      </c>
      <c r="D507" s="435" t="str">
        <f aca="false">IF(Inscription!$C$1=$A$230,D276,IF(Inscription!$C$1=$A$231,D333,IF(Inscription!$C$1=$A$232,D390,IF(Inscription!$C$1=$A$233,D447,$A$229))))</f>
        <v>1 - Choisissez la structure d’accueil</v>
      </c>
      <c r="E507" s="435" t="str">
        <f aca="false">IF(Inscription!$C$1=$A$230,E276,IF(Inscription!$C$1=$A$231,E333,IF(Inscription!$C$1=$A$232,E390,IF(Inscription!$C$1=$A$233,E447,$A$229))))</f>
        <v>1 - Choisissez la structure d’accueil</v>
      </c>
      <c r="F507" s="520" t="n">
        <f aca="false">F506+1</f>
        <v>41</v>
      </c>
    </row>
    <row r="508" customFormat="false" ht="15.8" hidden="false" customHeight="false" outlineLevel="0" collapsed="false">
      <c r="A508" s="437" t="str">
        <f aca="false">IF(Inscription!$C$1=$A$230,A285,IF(Inscription!$C$1=$A$231,A334,IF(Inscription!$C$1=$A$232,A399,IF(Inscription!$C$1=$A$233,A456,$A$229))))</f>
        <v>1 - Choisissez la structure d’accueil</v>
      </c>
      <c r="B508" s="435" t="str">
        <f aca="false">IF(Inscription!$C$1=$A$230,B277,IF(Inscription!$C$1=$A$231,B334,IF(Inscription!$C$1=$A$232,B391,IF(Inscription!$C$1=$A$233,B448,$A$229))))</f>
        <v>1 - Choisissez la structure d’accueil</v>
      </c>
      <c r="C508" s="435" t="str">
        <f aca="false">IF(Inscription!$C$1=$A$230,C277,IF(Inscription!$C$1=$A$231,C334,IF(Inscription!$C$1=$A$232,C391,IF(Inscription!$C$1=$A$233,C448,$A$229))))</f>
        <v>1 - Choisissez la structure d’accueil</v>
      </c>
      <c r="D508" s="435" t="str">
        <f aca="false">IF(Inscription!$C$1=$A$230,D277,IF(Inscription!$C$1=$A$231,D334,IF(Inscription!$C$1=$A$232,D391,IF(Inscription!$C$1=$A$233,D448,$A$229))))</f>
        <v>1 - Choisissez la structure d’accueil</v>
      </c>
      <c r="E508" s="435" t="str">
        <f aca="false">IF(Inscription!$C$1=$A$230,E277,IF(Inscription!$C$1=$A$231,E334,IF(Inscription!$C$1=$A$232,E391,IF(Inscription!$C$1=$A$233,E448,$A$229))))</f>
        <v>1 - Choisissez la structure d’accueil</v>
      </c>
      <c r="F508" s="520" t="n">
        <f aca="false">F507+1</f>
        <v>42</v>
      </c>
    </row>
    <row r="509" customFormat="false" ht="15.8" hidden="false" customHeight="false" outlineLevel="0" collapsed="false">
      <c r="A509" s="437" t="str">
        <f aca="false">IF(Inscription!$C$1=$A$230,A278,IF(Inscription!$C$1=$A$231,A335,IF(Inscription!$C$1=$A$232,A392,IF(Inscription!$C$1=$A$233,A449,$A$229))))</f>
        <v>1 - Choisissez la structure d’accueil</v>
      </c>
      <c r="B509" s="435" t="str">
        <f aca="false">IF(Inscription!$C$1=$A$230,B278,IF(Inscription!$C$1=$A$231,B335,IF(Inscription!$C$1=$A$232,B392,IF(Inscription!$C$1=$A$233,B449,$A$229))))</f>
        <v>1 - Choisissez la structure d’accueil</v>
      </c>
      <c r="C509" s="435" t="str">
        <f aca="false">IF(Inscription!$C$1=$A$230,C278,IF(Inscription!$C$1=$A$231,C335,IF(Inscription!$C$1=$A$232,C392,IF(Inscription!$C$1=$A$233,C449,$A$229))))</f>
        <v>1 - Choisissez la structure d’accueil</v>
      </c>
      <c r="D509" s="435" t="str">
        <f aca="false">IF(Inscription!$C$1=$A$230,D278,IF(Inscription!$C$1=$A$231,D335,IF(Inscription!$C$1=$A$232,D392,IF(Inscription!$C$1=$A$233,D449,$A$229))))</f>
        <v>1 - Choisissez la structure d’accueil</v>
      </c>
      <c r="E509" s="435" t="str">
        <f aca="false">IF(Inscription!$C$1=$A$230,E278,IF(Inscription!$C$1=$A$231,E335,IF(Inscription!$C$1=$A$232,E392,IF(Inscription!$C$1=$A$233,E449,$A$229))))</f>
        <v>1 - Choisissez la structure d’accueil</v>
      </c>
      <c r="F509" s="520" t="n">
        <f aca="false">F508+1</f>
        <v>43</v>
      </c>
    </row>
    <row r="510" customFormat="false" ht="15.8" hidden="false" customHeight="false" outlineLevel="0" collapsed="false">
      <c r="A510" s="437" t="str">
        <f aca="false">IF(Inscription!$C$1=$A$230,A279,IF(Inscription!$C$1=$A$231,A336,IF(Inscription!$C$1=$A$232,A393,IF(Inscription!$C$1=$A$233,A450,$A$229))))</f>
        <v>1 - Choisissez la structure d’accueil</v>
      </c>
      <c r="B510" s="435" t="str">
        <f aca="false">IF(Inscription!$C$1=$A$230,B279,IF(Inscription!$C$1=$A$231,B336,IF(Inscription!$C$1=$A$232,B393,IF(Inscription!$C$1=$A$233,B450,$A$229))))</f>
        <v>1 - Choisissez la structure d’accueil</v>
      </c>
      <c r="C510" s="435" t="str">
        <f aca="false">IF(Inscription!$C$1=$A$230,C279,IF(Inscription!$C$1=$A$231,C336,IF(Inscription!$C$1=$A$232,C393,IF(Inscription!$C$1=$A$233,C450,$A$229))))</f>
        <v>1 - Choisissez la structure d’accueil</v>
      </c>
      <c r="D510" s="435" t="str">
        <f aca="false">IF(Inscription!$C$1=$A$230,D279,IF(Inscription!$C$1=$A$231,D336,IF(Inscription!$C$1=$A$232,D393,IF(Inscription!$C$1=$A$233,D450,$A$229))))</f>
        <v>1 - Choisissez la structure d’accueil</v>
      </c>
      <c r="E510" s="435" t="str">
        <f aca="false">IF(Inscription!$C$1=$A$230,E279,IF(Inscription!$C$1=$A$231,E336,IF(Inscription!$C$1=$A$232,E393,IF(Inscription!$C$1=$A$233,E450,$A$229))))</f>
        <v>1 - Choisissez la structure d’accueil</v>
      </c>
      <c r="F510" s="520" t="n">
        <f aca="false">F509+1</f>
        <v>44</v>
      </c>
    </row>
    <row r="511" customFormat="false" ht="15.8" hidden="false" customHeight="false" outlineLevel="0" collapsed="false">
      <c r="A511" s="437" t="str">
        <f aca="false">IF(Inscription!$C$1=$A$230,A280,IF(Inscription!$C$1=$A$231,A337,IF(Inscription!$C$1=$A$232,A394,IF(Inscription!$C$1=$A$233,A451,$A$229))))</f>
        <v>1 - Choisissez la structure d’accueil</v>
      </c>
      <c r="B511" s="435" t="str">
        <f aca="false">IF(Inscription!$C$1=$A$230,B280,IF(Inscription!$C$1=$A$231,B337,IF(Inscription!$C$1=$A$232,B394,IF(Inscription!$C$1=$A$233,B451,$A$229))))</f>
        <v>1 - Choisissez la structure d’accueil</v>
      </c>
      <c r="C511" s="435" t="str">
        <f aca="false">IF(Inscription!$C$1=$A$230,C280,IF(Inscription!$C$1=$A$231,C337,IF(Inscription!$C$1=$A$232,C394,IF(Inscription!$C$1=$A$233,C451,$A$229))))</f>
        <v>1 - Choisissez la structure d’accueil</v>
      </c>
      <c r="D511" s="435" t="str">
        <f aca="false">IF(Inscription!$C$1=$A$230,D280,IF(Inscription!$C$1=$A$231,D337,IF(Inscription!$C$1=$A$232,D394,IF(Inscription!$C$1=$A$233,D451,$A$229))))</f>
        <v>1 - Choisissez la structure d’accueil</v>
      </c>
      <c r="E511" s="435" t="str">
        <f aca="false">IF(Inscription!$C$1=$A$230,E280,IF(Inscription!$C$1=$A$231,E337,IF(Inscription!$C$1=$A$232,E394,IF(Inscription!$C$1=$A$233,E451,$A$229))))</f>
        <v>1 - Choisissez la structure d’accueil</v>
      </c>
      <c r="F511" s="520" t="n">
        <f aca="false">F510+1</f>
        <v>45</v>
      </c>
    </row>
    <row r="512" customFormat="false" ht="15.8" hidden="false" customHeight="false" outlineLevel="0" collapsed="false">
      <c r="A512" s="437" t="str">
        <f aca="false">IF(Inscription!$C$1=$A$230,A281,IF(Inscription!$C$1=$A$231,A338,IF(Inscription!$C$1=$A$232,A395,IF(Inscription!$C$1=$A$233,A452,$A$229))))</f>
        <v>1 - Choisissez la structure d’accueil</v>
      </c>
      <c r="B512" s="435" t="str">
        <f aca="false">IF(Inscription!$C$1=$A$230,B281,IF(Inscription!$C$1=$A$231,B338,IF(Inscription!$C$1=$A$232,B395,IF(Inscription!$C$1=$A$233,B452,$A$229))))</f>
        <v>1 - Choisissez la structure d’accueil</v>
      </c>
      <c r="C512" s="435" t="str">
        <f aca="false">IF(Inscription!$C$1=$A$230,C281,IF(Inscription!$C$1=$A$231,C338,IF(Inscription!$C$1=$A$232,C395,IF(Inscription!$C$1=$A$233,C452,$A$229))))</f>
        <v>1 - Choisissez la structure d’accueil</v>
      </c>
      <c r="D512" s="435" t="str">
        <f aca="false">IF(Inscription!$C$1=$A$230,D281,IF(Inscription!$C$1=$A$231,D338,IF(Inscription!$C$1=$A$232,D395,IF(Inscription!$C$1=$A$233,D452,$A$229))))</f>
        <v>1 - Choisissez la structure d’accueil</v>
      </c>
      <c r="E512" s="435" t="str">
        <f aca="false">IF(Inscription!$C$1=$A$230,E281,IF(Inscription!$C$1=$A$231,E338,IF(Inscription!$C$1=$A$232,E395,IF(Inscription!$C$1=$A$233,E452,$A$229))))</f>
        <v>1 - Choisissez la structure d’accueil</v>
      </c>
      <c r="F512" s="520" t="n">
        <f aca="false">F511+1</f>
        <v>46</v>
      </c>
    </row>
    <row r="513" customFormat="false" ht="15.8" hidden="false" customHeight="false" outlineLevel="0" collapsed="false">
      <c r="A513" s="437" t="str">
        <f aca="false">IF(Inscription!$C$1=$A$230,A282,IF(Inscription!$C$1=$A$231,A339,IF(Inscription!$C$1=$A$232,A396,IF(Inscription!$C$1=$A$233,A453,$A$229))))</f>
        <v>1 - Choisissez la structure d’accueil</v>
      </c>
      <c r="B513" s="435" t="str">
        <f aca="false">IF(Inscription!$C$1=$A$230,B282,IF(Inscription!$C$1=$A$231,B339,IF(Inscription!$C$1=$A$232,B396,IF(Inscription!$C$1=$A$233,B453,$A$229))))</f>
        <v>1 - Choisissez la structure d’accueil</v>
      </c>
      <c r="C513" s="435" t="str">
        <f aca="false">IF(Inscription!$C$1=$A$230,C282,IF(Inscription!$C$1=$A$231,C339,IF(Inscription!$C$1=$A$232,C396,IF(Inscription!$C$1=$A$233,C453,$A$229))))</f>
        <v>1 - Choisissez la structure d’accueil</v>
      </c>
      <c r="D513" s="435" t="str">
        <f aca="false">IF(Inscription!$C$1=$A$230,D282,IF(Inscription!$C$1=$A$231,D339,IF(Inscription!$C$1=$A$232,D396,IF(Inscription!$C$1=$A$233,D453,$A$229))))</f>
        <v>1 - Choisissez la structure d’accueil</v>
      </c>
      <c r="E513" s="435" t="str">
        <f aca="false">IF(Inscription!$C$1=$A$230,E282,IF(Inscription!$C$1=$A$231,E339,IF(Inscription!$C$1=$A$232,E396,IF(Inscription!$C$1=$A$233,E453,$A$229))))</f>
        <v>1 - Choisissez la structure d’accueil</v>
      </c>
      <c r="F513" s="520" t="n">
        <f aca="false">F512+1</f>
        <v>47</v>
      </c>
    </row>
    <row r="514" customFormat="false" ht="15.8" hidden="false" customHeight="false" outlineLevel="0" collapsed="false">
      <c r="A514" s="437" t="str">
        <f aca="false">IF(Inscription!$C$1=$A$230,A283,IF(Inscription!$C$1=$A$231,A340,IF(Inscription!$C$1=$A$232,A397,IF(Inscription!$C$1=$A$233,A454,$A$229))))</f>
        <v>1 - Choisissez la structure d’accueil</v>
      </c>
      <c r="B514" s="435" t="str">
        <f aca="false">IF(Inscription!$C$1=$A$230,B283,IF(Inscription!$C$1=$A$231,B340,IF(Inscription!$C$1=$A$232,B397,IF(Inscription!$C$1=$A$233,B454,$A$229))))</f>
        <v>1 - Choisissez la structure d’accueil</v>
      </c>
      <c r="C514" s="435" t="str">
        <f aca="false">IF(Inscription!$C$1=$A$230,C283,IF(Inscription!$C$1=$A$231,C340,IF(Inscription!$C$1=$A$232,C397,IF(Inscription!$C$1=$A$233,C454,$A$229))))</f>
        <v>1 - Choisissez la structure d’accueil</v>
      </c>
      <c r="D514" s="435" t="str">
        <f aca="false">IF(Inscription!$C$1=$A$230,D283,IF(Inscription!$C$1=$A$231,D340,IF(Inscription!$C$1=$A$232,D397,IF(Inscription!$C$1=$A$233,D454,$A$229))))</f>
        <v>1 - Choisissez la structure d’accueil</v>
      </c>
      <c r="E514" s="435" t="str">
        <f aca="false">IF(Inscription!$C$1=$A$230,E283,IF(Inscription!$C$1=$A$231,E340,IF(Inscription!$C$1=$A$232,E397,IF(Inscription!$C$1=$A$233,E454,$A$229))))</f>
        <v>1 - Choisissez la structure d’accueil</v>
      </c>
      <c r="F514" s="520" t="n">
        <f aca="false">F513+1</f>
        <v>48</v>
      </c>
    </row>
    <row r="515" customFormat="false" ht="15.8" hidden="false" customHeight="false" outlineLevel="0" collapsed="false">
      <c r="A515" s="437" t="str">
        <f aca="false">IF(Inscription!$C$1=$A$230,A284,IF(Inscription!$C$1=$A$231,A341,IF(Inscription!$C$1=$A$232,A398,IF(Inscription!$C$1=$A$233,A455,$A$229))))</f>
        <v>1 - Choisissez la structure d’accueil</v>
      </c>
      <c r="B515" s="435" t="str">
        <f aca="false">IF(Inscription!$C$1=$A$230,B284,IF(Inscription!$C$1=$A$231,B341,IF(Inscription!$C$1=$A$232,B398,IF(Inscription!$C$1=$A$233,B455,$A$229))))</f>
        <v>1 - Choisissez la structure d’accueil</v>
      </c>
      <c r="C515" s="435" t="str">
        <f aca="false">IF(Inscription!$C$1=$A$230,C284,IF(Inscription!$C$1=$A$231,C341,IF(Inscription!$C$1=$A$232,C398,IF(Inscription!$C$1=$A$233,C455,$A$229))))</f>
        <v>1 - Choisissez la structure d’accueil</v>
      </c>
      <c r="D515" s="435" t="str">
        <f aca="false">IF(Inscription!$C$1=$A$230,D284,IF(Inscription!$C$1=$A$231,D341,IF(Inscription!$C$1=$A$232,D398,IF(Inscription!$C$1=$A$233,D455,$A$229))))</f>
        <v>1 - Choisissez la structure d’accueil</v>
      </c>
      <c r="E515" s="435" t="str">
        <f aca="false">IF(Inscription!$C$1=$A$230,E284,IF(Inscription!$C$1=$A$231,E341,IF(Inscription!$C$1=$A$232,E398,IF(Inscription!$C$1=$A$233,E455,$A$229))))</f>
        <v>1 - Choisissez la structure d’accueil</v>
      </c>
      <c r="F515" s="520" t="n">
        <f aca="false">F514+1</f>
        <v>49</v>
      </c>
    </row>
    <row r="516" customFormat="false" ht="15.8" hidden="false" customHeight="false" outlineLevel="0" collapsed="false">
      <c r="A516" s="437" t="str">
        <f aca="false">IF(Inscription!$C$1=$A$230,A285,IF(Inscription!$C$1=$A$231,A342,IF(Inscription!$C$1=$A$232,A399,IF(Inscription!$C$1=$A$233,A456,$A$229))))</f>
        <v>1 - Choisissez la structure d’accueil</v>
      </c>
      <c r="B516" s="435" t="str">
        <f aca="false">IF(Inscription!$C$1=$A$230,B285,IF(Inscription!$C$1=$A$231,B342,IF(Inscription!$C$1=$A$232,B399,IF(Inscription!$C$1=$A$233,B456,$A$229))))</f>
        <v>1 - Choisissez la structure d’accueil</v>
      </c>
      <c r="C516" s="435" t="str">
        <f aca="false">IF(Inscription!$C$1=$A$230,C285,IF(Inscription!$C$1=$A$231,C342,IF(Inscription!$C$1=$A$232,C399,IF(Inscription!$C$1=$A$233,C456,$A$229))))</f>
        <v>1 - Choisissez la structure d’accueil</v>
      </c>
      <c r="D516" s="435" t="str">
        <f aca="false">IF(Inscription!$C$1=$A$230,D285,IF(Inscription!$C$1=$A$231,D342,IF(Inscription!$C$1=$A$232,D399,IF(Inscription!$C$1=$A$233,D456,$A$229))))</f>
        <v>1 - Choisissez la structure d’accueil</v>
      </c>
      <c r="E516" s="435" t="str">
        <f aca="false">IF(Inscription!$C$1=$A$230,E285,IF(Inscription!$C$1=$A$231,E342,IF(Inscription!$C$1=$A$232,E399,IF(Inscription!$C$1=$A$233,E456,$A$229))))</f>
        <v>1 - Choisissez la structure d’accueil</v>
      </c>
      <c r="F516" s="520" t="n">
        <f aca="false">F515+1</f>
        <v>50</v>
      </c>
    </row>
    <row r="517" customFormat="false" ht="15.8" hidden="false" customHeight="false" outlineLevel="0" collapsed="false">
      <c r="A517" s="437" t="str">
        <f aca="false">IF(Inscription!$C$1=$A$230,A286,IF(Inscription!$C$1=$A$231,A343,IF(Inscription!$C$1=$A$232,A400,IF(Inscription!$C$1=$A$233,A457,$A$229))))</f>
        <v>1 - Choisissez la structure d’accueil</v>
      </c>
      <c r="B517" s="435" t="str">
        <f aca="false">IF(Inscription!$C$1=$A$230,B286,IF(Inscription!$C$1=$A$231,B343,IF(Inscription!$C$1=$A$232,B400,IF(Inscription!$C$1=$A$233,B457,$A$229))))</f>
        <v>1 - Choisissez la structure d’accueil</v>
      </c>
      <c r="C517" s="435" t="str">
        <f aca="false">IF(Inscription!$C$1=$A$230,C286,IF(Inscription!$C$1=$A$231,C343,IF(Inscription!$C$1=$A$232,C400,IF(Inscription!$C$1=$A$233,C457,$A$229))))</f>
        <v>1 - Choisissez la structure d’accueil</v>
      </c>
      <c r="D517" s="435" t="str">
        <f aca="false">IF(Inscription!$C$1=$A$230,D286,IF(Inscription!$C$1=$A$231,D343,IF(Inscription!$C$1=$A$232,D400,IF(Inscription!$C$1=$A$233,D457,$A$229))))</f>
        <v>1 - Choisissez la structure d’accueil</v>
      </c>
      <c r="E517" s="435" t="str">
        <f aca="false">IF(Inscription!$C$1=$A$230,E286,IF(Inscription!$C$1=$A$231,E343,IF(Inscription!$C$1=$A$232,E400,IF(Inscription!$C$1=$A$233,E457,$A$229))))</f>
        <v>1 - Choisissez la structure d’accueil</v>
      </c>
      <c r="F517" s="520" t="n">
        <f aca="false">F516+1</f>
        <v>51</v>
      </c>
    </row>
    <row r="518" customFormat="false" ht="15.8" hidden="false" customHeight="false" outlineLevel="0" collapsed="false">
      <c r="A518" s="437" t="str">
        <f aca="false">IF(Inscription!$C$1=$A$230,A287,IF(Inscription!$C$1=$A$231,A344,IF(Inscription!$C$1=$A$232,A401,IF(Inscription!$C$1=$A$233,A458,$A$229))))</f>
        <v>1 - Choisissez la structure d’accueil</v>
      </c>
      <c r="B518" s="435" t="str">
        <f aca="false">IF(Inscription!$C$1=$A$230,B287,IF(Inscription!$C$1=$A$231,B344,IF(Inscription!$C$1=$A$232,B401,IF(Inscription!$C$1=$A$233,B458,$A$229))))</f>
        <v>1 - Choisissez la structure d’accueil</v>
      </c>
      <c r="C518" s="435" t="str">
        <f aca="false">IF(Inscription!$C$1=$A$230,C287,IF(Inscription!$C$1=$A$231,C344,IF(Inscription!$C$1=$A$232,C401,IF(Inscription!$C$1=$A$233,C458,$A$229))))</f>
        <v>1 - Choisissez la structure d’accueil</v>
      </c>
      <c r="D518" s="435" t="str">
        <f aca="false">IF(Inscription!$C$1=$A$230,D287,IF(Inscription!$C$1=$A$231,D344,IF(Inscription!$C$1=$A$232,D401,IF(Inscription!$C$1=$A$233,D458,$A$229))))</f>
        <v>1 - Choisissez la structure d’accueil</v>
      </c>
      <c r="E518" s="435" t="str">
        <f aca="false">IF(Inscription!$C$1=$A$230,E287,IF(Inscription!$C$1=$A$231,E344,IF(Inscription!$C$1=$A$232,E401,IF(Inscription!$C$1=$A$233,E458,$A$229))))</f>
        <v>1 - Choisissez la structure d’accueil</v>
      </c>
      <c r="F518" s="520" t="n">
        <f aca="false">F517+1</f>
        <v>52</v>
      </c>
    </row>
    <row r="519" customFormat="false" ht="15.8" hidden="false" customHeight="false" outlineLevel="0" collapsed="false">
      <c r="A519" s="437" t="str">
        <f aca="false">IF(Inscription!$C$1=$A$230,A288,IF(Inscription!$C$1=$A$231,A345,IF(Inscription!$C$1=$A$232,A402,IF(Inscription!$C$1=$A$233,A459,$A$229))))</f>
        <v>1 - Choisissez la structure d’accueil</v>
      </c>
      <c r="B519" s="435" t="str">
        <f aca="false">IF(Inscription!$C$1=$A$230,B288,IF(Inscription!$C$1=$A$231,B345,IF(Inscription!$C$1=$A$232,B402,IF(Inscription!$C$1=$A$233,B459,$A$229))))</f>
        <v>1 - Choisissez la structure d’accueil</v>
      </c>
      <c r="C519" s="435" t="str">
        <f aca="false">IF(Inscription!$C$1=$A$230,C288,IF(Inscription!$C$1=$A$231,C345,IF(Inscription!$C$1=$A$232,C402,IF(Inscription!$C$1=$A$233,C459,$A$229))))</f>
        <v>1 - Choisissez la structure d’accueil</v>
      </c>
      <c r="D519" s="435" t="str">
        <f aca="false">IF(Inscription!$C$1=$A$230,D288,IF(Inscription!$C$1=$A$231,D345,IF(Inscription!$C$1=$A$232,D402,IF(Inscription!$C$1=$A$233,D459,$A$229))))</f>
        <v>1 - Choisissez la structure d’accueil</v>
      </c>
      <c r="E519" s="435" t="str">
        <f aca="false">IF(Inscription!$C$1=$A$230,E288,IF(Inscription!$C$1=$A$231,E345,IF(Inscription!$C$1=$A$232,E402,IF(Inscription!$C$1=$A$233,E459,$A$229))))</f>
        <v>1 - Choisissez la structure d’accueil</v>
      </c>
      <c r="F519" s="520" t="n">
        <f aca="false">F518+1</f>
        <v>53</v>
      </c>
    </row>
    <row r="520" customFormat="false" ht="15.8" hidden="false" customHeight="false" outlineLevel="0" collapsed="false">
      <c r="A520" s="437" t="str">
        <f aca="false">IF(Inscription!$C$1=$A$230,A289,IF(Inscription!$C$1=$A$231,A346,IF(Inscription!$C$1=$A$232,A403,IF(Inscription!$C$1=$A$233,A460,$A$229))))</f>
        <v>1 - Choisissez la structure d’accueil</v>
      </c>
      <c r="B520" s="435" t="str">
        <f aca="false">IF(Inscription!$C$1=$A$230,B289,IF(Inscription!$C$1=$A$231,B346,IF(Inscription!$C$1=$A$232,B403,IF(Inscription!$C$1=$A$233,B460,$A$229))))</f>
        <v>1 - Choisissez la structure d’accueil</v>
      </c>
      <c r="C520" s="435" t="str">
        <f aca="false">IF(Inscription!$C$1=$A$230,C289,IF(Inscription!$C$1=$A$231,C346,IF(Inscription!$C$1=$A$232,C403,IF(Inscription!$C$1=$A$233,C460,$A$229))))</f>
        <v>1 - Choisissez la structure d’accueil</v>
      </c>
      <c r="D520" s="435" t="str">
        <f aca="false">IF(Inscription!$C$1=$A$230,D289,IF(Inscription!$C$1=$A$231,D346,IF(Inscription!$C$1=$A$232,D403,IF(Inscription!$C$1=$A$233,D460,$A$229))))</f>
        <v>1 - Choisissez la structure d’accueil</v>
      </c>
      <c r="E520" s="435" t="str">
        <f aca="false">IF(Inscription!$C$1=$A$230,E289,IF(Inscription!$C$1=$A$231,E346,IF(Inscription!$C$1=$A$232,E403,IF(Inscription!$C$1=$A$233,E460,$A$229))))</f>
        <v>1 - Choisissez la structure d’accueil</v>
      </c>
      <c r="F520" s="520" t="n">
        <f aca="false">F519+1</f>
        <v>54</v>
      </c>
    </row>
    <row r="521" customFormat="false" ht="15.8" hidden="false" customHeight="false" outlineLevel="0" collapsed="false">
      <c r="A521" s="437" t="str">
        <f aca="false">IF(Inscription!$C$1=$A$230,A290,IF(Inscription!$C$1=$A$231,A347,IF(Inscription!$C$1=$A$232,A404,IF(Inscription!$C$1=$A$233,A461,$A$229))))</f>
        <v>1 - Choisissez la structure d’accueil</v>
      </c>
      <c r="B521" s="435" t="str">
        <f aca="false">IF(Inscription!$C$1=$A$230,B290,IF(Inscription!$C$1=$A$231,B347,IF(Inscription!$C$1=$A$232,B404,IF(Inscription!$C$1=$A$233,B461,$A$229))))</f>
        <v>1 - Choisissez la structure d’accueil</v>
      </c>
      <c r="C521" s="435" t="str">
        <f aca="false">IF(Inscription!$C$1=$A$230,C290,IF(Inscription!$C$1=$A$231,C347,IF(Inscription!$C$1=$A$232,C404,IF(Inscription!$C$1=$A$233,C461,$A$229))))</f>
        <v>1 - Choisissez la structure d’accueil</v>
      </c>
      <c r="D521" s="435" t="str">
        <f aca="false">IF(Inscription!$C$1=$A$230,D290,IF(Inscription!$C$1=$A$231,D347,IF(Inscription!$C$1=$A$232,D404,IF(Inscription!$C$1=$A$233,D461,$A$229))))</f>
        <v>1 - Choisissez la structure d’accueil</v>
      </c>
      <c r="E521" s="435" t="str">
        <f aca="false">IF(Inscription!$C$1=$A$230,E290,IF(Inscription!$C$1=$A$231,E347,IF(Inscription!$C$1=$A$232,E404,IF(Inscription!$C$1=$A$233,E461,$A$229))))</f>
        <v>1 - Choisissez la structure d’accueil</v>
      </c>
      <c r="F521" s="520" t="n">
        <f aca="false">F520+1</f>
        <v>55</v>
      </c>
    </row>
    <row r="522" customFormat="false" ht="15.8" hidden="false" customHeight="false" outlineLevel="0" collapsed="false">
      <c r="A522" s="437" t="str">
        <f aca="false">IF(Inscription!$C$1=$A$230,A291,IF(Inscription!$C$1=$A$231,A348,IF(Inscription!$C$1=$A$232,A405,IF(Inscription!$C$1=$A$233,A462,$A$229))))</f>
        <v>1 - Choisissez la structure d’accueil</v>
      </c>
      <c r="B522" s="435" t="str">
        <f aca="false">IF(Inscription!$C$1=$A$230,B291,IF(Inscription!$C$1=$A$231,B348,IF(Inscription!$C$1=$A$232,B405,IF(Inscription!$C$1=$A$233,B462,$A$229))))</f>
        <v>1 - Choisissez la structure d’accueil</v>
      </c>
      <c r="C522" s="435" t="str">
        <f aca="false">IF(Inscription!$C$1=$A$230,C291,IF(Inscription!$C$1=$A$231,C348,IF(Inscription!$C$1=$A$232,C405,IF(Inscription!$C$1=$A$233,C462,$A$229))))</f>
        <v>1 - Choisissez la structure d’accueil</v>
      </c>
      <c r="D522" s="435" t="str">
        <f aca="false">IF(Inscription!$C$1=$A$230,D291,IF(Inscription!$C$1=$A$231,D348,IF(Inscription!$C$1=$A$232,D405,IF(Inscription!$C$1=$A$233,D462,$A$229))))</f>
        <v>1 - Choisissez la structure d’accueil</v>
      </c>
      <c r="E522" s="435" t="str">
        <f aca="false">IF(Inscription!$C$1=$A$230,E291,IF(Inscription!$C$1=$A$231,E348,IF(Inscription!$C$1=$A$232,E405,IF(Inscription!$C$1=$A$233,E462,$A$229))))</f>
        <v>1 - Choisissez la structure d’accueil</v>
      </c>
      <c r="F522" s="520" t="n">
        <f aca="false">F521+1</f>
        <v>56</v>
      </c>
    </row>
    <row r="523" customFormat="false" ht="15.8" hidden="false" customHeight="false" outlineLevel="0" collapsed="false">
      <c r="A523" s="437" t="str">
        <f aca="false">IF(Inscription!$C$1=$A$230,A292,IF(Inscription!$C$1=$A$231,A349,IF(Inscription!$C$1=$A$232,A406,IF(Inscription!$C$1=$A$233,A463,$A$229))))</f>
        <v>1 - Choisissez la structure d’accueil</v>
      </c>
      <c r="B523" s="435" t="str">
        <f aca="false">IF(Inscription!$C$1=$A$230,B292,IF(Inscription!$C$1=$A$231,B349,IF(Inscription!$C$1=$A$232,B406,IF(Inscription!$C$1=$A$233,B463,$A$229))))</f>
        <v>1 - Choisissez la structure d’accueil</v>
      </c>
      <c r="C523" s="435" t="str">
        <f aca="false">IF(Inscription!$C$1=$A$230,C292,IF(Inscription!$C$1=$A$231,C349,IF(Inscription!$C$1=$A$232,C406,IF(Inscription!$C$1=$A$233,C463,$A$229))))</f>
        <v>1 - Choisissez la structure d’accueil</v>
      </c>
      <c r="D523" s="435" t="str">
        <f aca="false">IF(Inscription!$C$1=$A$230,D292,IF(Inscription!$C$1=$A$231,D349,IF(Inscription!$C$1=$A$232,D406,IF(Inscription!$C$1=$A$233,D463,$A$229))))</f>
        <v>1 - Choisissez la structure d’accueil</v>
      </c>
      <c r="E523" s="435" t="str">
        <f aca="false">IF(Inscription!$C$1=$A$230,E292,IF(Inscription!$C$1=$A$231,E349,IF(Inscription!$C$1=$A$232,E406,IF(Inscription!$C$1=$A$233,E463,$A$229))))</f>
        <v>1 - Choisissez la structure d’accueil</v>
      </c>
      <c r="F523" s="520" t="n">
        <f aca="false">F522+1</f>
        <v>57</v>
      </c>
    </row>
    <row r="524" customFormat="false" ht="15.8" hidden="false" customHeight="false" outlineLevel="0" collapsed="false">
      <c r="A524" s="437"/>
      <c r="B524" s="437"/>
      <c r="C524" s="437"/>
      <c r="D524" s="437"/>
      <c r="F524" s="520"/>
    </row>
  </sheetData>
  <sheetProtection sheet="true" objects="true" scenarios="true"/>
  <mergeCells count="3">
    <mergeCell ref="B125:F125"/>
    <mergeCell ref="B126:F126"/>
    <mergeCell ref="B142:F142"/>
  </mergeCell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tableParts>
    <tablePart r:id="rId1"/>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BL11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10.4921875" defaultRowHeight="15.8" zeroHeight="false" outlineLevelRow="0" outlineLevelCol="0"/>
  <cols>
    <col collapsed="false" customWidth="true" hidden="false" outlineLevel="0" max="1" min="1" style="1" width="11.38"/>
    <col collapsed="false" customWidth="false" hidden="false" outlineLevel="0" max="3" min="2" style="1" width="10.5"/>
    <col collapsed="false" customWidth="true" hidden="false" outlineLevel="0" max="4" min="4" style="1" width="13.5"/>
    <col collapsed="false" customWidth="true" hidden="false" outlineLevel="0" max="5" min="5" style="1" width="11.13"/>
    <col collapsed="false" customWidth="false" hidden="false" outlineLevel="0" max="64" min="6" style="1" width="10.5"/>
  </cols>
  <sheetData>
    <row r="1" customFormat="false" ht="22.7" hidden="false" customHeight="true" outlineLevel="0" collapsed="false">
      <c r="C1" s="30" t="s">
        <v>35</v>
      </c>
      <c r="D1" s="30"/>
      <c r="E1" s="30"/>
      <c r="F1" s="30"/>
      <c r="G1" s="30"/>
      <c r="H1" s="31"/>
      <c r="I1" s="31"/>
    </row>
    <row r="2" customFormat="false" ht="39.75" hidden="false" customHeight="true" outlineLevel="0" collapsed="false">
      <c r="C2" s="32" t="str">
        <f aca="false">IF(Base!B2=1,Base!A84,IF(Base!B2=2,Base!A80,IF(Base!B2=3,Base!A81,IF(Base!B2=4,Base!A82,IF(Base!B2=5,Base!A83,IF(Base!B2=6,Base!A84,IF(Base!B2=7,Base!A85,Base!A78)))))))</f>
        <v>2 - Puis complétez la classe ci-dessous</v>
      </c>
      <c r="D2" s="32"/>
      <c r="E2" s="32"/>
      <c r="F2" s="32"/>
      <c r="G2" s="32"/>
      <c r="H2" s="31"/>
      <c r="I2" s="31"/>
    </row>
    <row r="3" customFormat="false" ht="39.75" hidden="false" customHeight="true" outlineLevel="0" collapsed="false">
      <c r="C3" s="33" t="s">
        <v>36</v>
      </c>
      <c r="D3" s="33"/>
      <c r="E3" s="34" t="n">
        <v>2022</v>
      </c>
      <c r="F3" s="7" t="n">
        <f aca="false">(E3+1)</f>
        <v>2023</v>
      </c>
      <c r="G3" s="7"/>
      <c r="H3" s="31"/>
      <c r="I3" s="31"/>
    </row>
    <row r="4" customFormat="false" ht="22.7" hidden="false" customHeight="true" outlineLevel="0" collapsed="false">
      <c r="A4" s="8"/>
      <c r="B4" s="8"/>
      <c r="C4" s="35" t="str">
        <f aca="false">IF(Base!B2=1,Base!A79,IF(Base!B2=2,"",IF(Base!B2=3,"",IF(Base!B2=4,"",IF(Base!B2=5,"",IF(Base!B2=6,Base!A79,""))))))</f>
        <v/>
      </c>
      <c r="D4" s="35"/>
      <c r="E4" s="35"/>
      <c r="F4" s="35"/>
      <c r="G4" s="35"/>
      <c r="H4" s="31"/>
      <c r="I4" s="31"/>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13.5" hidden="false" customHeight="true" outlineLevel="0" collapsed="false">
      <c r="A5" s="8"/>
      <c r="B5" s="8"/>
      <c r="C5" s="36" t="s">
        <v>37</v>
      </c>
      <c r="D5" s="36"/>
      <c r="E5" s="36"/>
      <c r="F5" s="36"/>
      <c r="G5" s="36"/>
      <c r="H5" s="31"/>
      <c r="I5" s="3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customFormat="false" ht="7.5" hidden="false" customHeight="true" outlineLevel="0" collapsed="false">
      <c r="A6" s="8"/>
      <c r="B6" s="8"/>
      <c r="C6" s="8"/>
      <c r="D6" s="8"/>
      <c r="E6" s="8"/>
      <c r="F6" s="8"/>
      <c r="G6" s="8"/>
      <c r="H6" s="37"/>
      <c r="I6" s="3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customFormat="false" ht="22.7" hidden="false" customHeight="true" outlineLevel="0" collapsed="false">
      <c r="A7" s="38" t="s">
        <v>38</v>
      </c>
      <c r="B7" s="39"/>
      <c r="C7" s="39"/>
      <c r="D7" s="39"/>
      <c r="E7" s="40" t="s">
        <v>39</v>
      </c>
      <c r="F7" s="41"/>
      <c r="G7" s="41"/>
      <c r="H7" s="41"/>
      <c r="I7" s="41"/>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customFormat="false" ht="22.5" hidden="false" customHeight="true" outlineLevel="0" collapsed="false">
      <c r="A8" s="43" t="s">
        <v>40</v>
      </c>
      <c r="B8" s="44" t="s">
        <v>41</v>
      </c>
      <c r="C8" s="44"/>
      <c r="D8" s="44"/>
      <c r="E8" s="44"/>
      <c r="F8" s="44"/>
      <c r="G8" s="44"/>
      <c r="H8" s="44"/>
      <c r="I8" s="44"/>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row>
    <row r="9" customFormat="false" ht="8.45" hidden="false" customHeight="true" outlineLevel="0" collapsed="false">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customFormat="false" ht="22.7" hidden="false" customHeight="true" outlineLevel="0" collapsed="false">
      <c r="A10" s="46" t="s">
        <v>42</v>
      </c>
      <c r="B10" s="47" t="s">
        <v>43</v>
      </c>
      <c r="C10" s="48"/>
      <c r="D10" s="49" t="s">
        <v>44</v>
      </c>
      <c r="E10" s="50"/>
      <c r="F10" s="50"/>
      <c r="G10" s="50"/>
      <c r="H10" s="50"/>
      <c r="I10" s="5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22.7" hidden="false" customHeight="true" outlineLevel="0" collapsed="false">
      <c r="A11" s="51" t="s">
        <v>45</v>
      </c>
      <c r="B11" s="52"/>
      <c r="C11" s="53" t="s">
        <v>46</v>
      </c>
      <c r="D11" s="54"/>
      <c r="E11" s="54"/>
      <c r="F11" s="54"/>
      <c r="G11" s="55" t="s">
        <v>47</v>
      </c>
      <c r="H11" s="56"/>
      <c r="I11" s="56"/>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22.7" hidden="false" customHeight="true" outlineLevel="0" collapsed="false">
      <c r="A12" s="51" t="s">
        <v>48</v>
      </c>
      <c r="B12" s="57"/>
      <c r="C12" s="57"/>
      <c r="D12" s="57"/>
      <c r="E12" s="58" t="s">
        <v>49</v>
      </c>
      <c r="F12" s="54"/>
      <c r="G12" s="58" t="s">
        <v>50</v>
      </c>
      <c r="H12" s="56"/>
      <c r="I12" s="56"/>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customFormat="false" ht="22.7" hidden="false" customHeight="true" outlineLevel="0" collapsed="false">
      <c r="A13" s="51" t="s">
        <v>51</v>
      </c>
      <c r="B13" s="51"/>
      <c r="C13" s="59"/>
      <c r="D13" s="59"/>
      <c r="E13" s="60" t="s">
        <v>52</v>
      </c>
      <c r="F13" s="60"/>
      <c r="G13" s="56" t="s">
        <v>53</v>
      </c>
      <c r="H13" s="56"/>
      <c r="I13" s="56"/>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customFormat="false" ht="22.7" hidden="false" customHeight="true" outlineLevel="0" collapsed="false">
      <c r="A14" s="61" t="s">
        <v>54</v>
      </c>
      <c r="B14" s="61"/>
      <c r="C14" s="62" t="s">
        <v>55</v>
      </c>
      <c r="D14" s="62"/>
      <c r="E14" s="62"/>
      <c r="F14" s="62"/>
      <c r="G14" s="62"/>
      <c r="H14" s="62"/>
      <c r="I14" s="62"/>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customFormat="false" ht="8.1" hidden="false" customHeight="true" outlineLevel="0" collapsed="false">
      <c r="A15" s="53"/>
      <c r="B15" s="63"/>
      <c r="C15" s="53"/>
      <c r="D15" s="53"/>
      <c r="E15" s="53"/>
      <c r="F15" s="64"/>
      <c r="G15" s="65"/>
      <c r="H15" s="13"/>
      <c r="I15" s="13"/>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66" t="s">
        <v>56</v>
      </c>
      <c r="B16" s="66"/>
      <c r="C16" s="66"/>
      <c r="D16" s="66"/>
      <c r="E16" s="49" t="s">
        <v>57</v>
      </c>
      <c r="F16" s="67" t="s">
        <v>58</v>
      </c>
      <c r="G16" s="49" t="str">
        <f aca="false">IF(Base!C2=2,"LV-B :",IF(Base!C2=3,"LV-B :",IF(Base!C2=4,"LV-B :",IF(Base!C2=5,"LV-B :",IF(Base!C2=6,"LV-B :",IF(Base!C2=8,"LV-B :",IF(Base!C2=9,"LV-B :","")))))))</f>
        <v/>
      </c>
      <c r="H16" s="50"/>
      <c r="I16" s="50"/>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customFormat="false" ht="22.7" hidden="false" customHeight="true" outlineLevel="0" collapsed="false">
      <c r="A17" s="68"/>
      <c r="B17" s="69" t="str">
        <f aca="false">IF(OR(Base!C2=2,Base!C2=4,Base!C2=5,Base!C2=8),"LV-C :",IF(OR(Base!C2=3,Base!C2=6,Base!C2=9),"",""))</f>
        <v/>
      </c>
      <c r="C17" s="70"/>
      <c r="D17" s="70"/>
      <c r="E17" s="71" t="str">
        <f aca="false">IF(H16="LV-B au cned","Précisez la langue LV-B :",IF(H16="LV-B à Bréquigny","Précisez la langue LV-B :",""))</f>
        <v/>
      </c>
      <c r="F17" s="71"/>
      <c r="G17" s="71"/>
      <c r="H17" s="62"/>
      <c r="I17" s="62"/>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customFormat="false" ht="8.1" hidden="false" customHeight="true" outlineLevel="0" collapsed="false">
      <c r="A18" s="53"/>
      <c r="B18" s="8"/>
      <c r="C18" s="72"/>
      <c r="D18" s="72"/>
      <c r="E18" s="72"/>
      <c r="F18" s="8"/>
      <c r="G18" s="8"/>
      <c r="H18" s="8"/>
      <c r="I18" s="13"/>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customFormat="false" ht="22.7" hidden="false" customHeight="true" outlineLevel="0" collapsed="false">
      <c r="A19" s="73" t="str">
        <f aca="false">Base!D87</f>
        <v/>
      </c>
      <c r="B19" s="73"/>
      <c r="C19" s="73"/>
      <c r="D19" s="73"/>
      <c r="E19" s="73"/>
      <c r="F19" s="73"/>
      <c r="G19" s="73"/>
      <c r="H19" s="73"/>
      <c r="I19" s="73"/>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customFormat="false" ht="22.7" hidden="false" customHeight="true" outlineLevel="0" collapsed="false">
      <c r="A20" s="74" t="str">
        <f aca="false">IF(OR(Base!C2=7),"Non concerné",IF(OR(Base!C2=1,Base!C2=9,Base!C2=10,Base!C2=11,Base!C2=12),"Cliquez à droite  →",""))</f>
        <v/>
      </c>
      <c r="B20" s="74"/>
      <c r="C20" s="75"/>
      <c r="D20" s="75"/>
      <c r="E20" s="75"/>
      <c r="F20" s="75"/>
      <c r="G20" s="75"/>
      <c r="H20" s="75"/>
      <c r="I20" s="75"/>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customFormat="false" ht="22.7" hidden="false" customHeight="true" outlineLevel="0" collapsed="false">
      <c r="A21" s="76" t="str">
        <f aca="false">Base!D89</f>
        <v/>
      </c>
      <c r="B21" s="76"/>
      <c r="C21" s="76"/>
      <c r="D21" s="76"/>
      <c r="E21" s="76"/>
      <c r="F21" s="76"/>
      <c r="G21" s="76"/>
      <c r="H21" s="76"/>
      <c r="I21" s="76"/>
      <c r="J21" s="8"/>
      <c r="K21" s="77"/>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customFormat="false" ht="8.1" hidden="false" customHeight="true" outlineLevel="0" collapsed="false">
      <c r="A22" s="53"/>
      <c r="B22" s="63"/>
      <c r="C22" s="53"/>
      <c r="D22" s="53"/>
      <c r="E22" s="63"/>
      <c r="F22" s="64"/>
      <c r="G22" s="65"/>
      <c r="H22" s="13"/>
      <c r="I22" s="13"/>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customFormat="false" ht="22.7" hidden="false" customHeight="true" outlineLevel="0" collapsed="false">
      <c r="A23" s="78" t="str">
        <f aca="false">IF(OR(Base!C2=3,Base!C2=4,Base!C2=5),"Enseignements optionnels au lycée général et technologique en classe de :",IF(OR(Base!C2=10,Base!C2=11,Base!C2=12),"Classez les spécialités selon vos préférences pour la famille de métiers :",""))</f>
        <v/>
      </c>
      <c r="B23" s="78"/>
      <c r="C23" s="78"/>
      <c r="D23" s="78"/>
      <c r="E23" s="78"/>
      <c r="F23" s="78"/>
      <c r="G23" s="78"/>
      <c r="H23" s="79" t="str">
        <f aca="false">IF(Base!C2=3,"Seconde",IF(Base!C2=4,"Première",IF(OR(Base!C2=5),"Terminale",IF(Base!C2=10,"ME MNB",IF(Base!C2=11,"CD BTP",IF(Base!C2=12,"MTNE",""))))))</f>
        <v/>
      </c>
      <c r="I23" s="79"/>
      <c r="J23" s="8"/>
      <c r="K23" s="0"/>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customFormat="false" ht="22.7" hidden="false" customHeight="true" outlineLevel="0" collapsed="false">
      <c r="A24" s="80"/>
      <c r="B24" s="81" t="str">
        <f aca="false">IF(Base!C2=2,"",IF(Base!C2=3,"1 enseignement général et 1 enseignement technologique :                           Facultatifs",IF(Base!C2=4,"3 enseignements de spécialité au choix :",IF(Base!C2=5,"2 enseignements de spécialité au choix :",IF(Base!C2=10,"                          Métiers des Etudes et de la Modelisation Numérique du Bâtiment",IF(Base!C2=11,"                          Métiers de la Construction Durable, Bâtiments, et Travaux Publics",IF(Base!C2=12,"                          Métiers des Transitions Numériques et Energétiques","")))))))</f>
        <v/>
      </c>
      <c r="C24" s="81"/>
      <c r="D24" s="81"/>
      <c r="E24" s="81"/>
      <c r="F24" s="81"/>
      <c r="G24" s="81"/>
      <c r="H24" s="81"/>
      <c r="I24" s="81"/>
      <c r="J24" s="8"/>
      <c r="K24" s="0"/>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customFormat="false" ht="22.7" hidden="false" customHeight="true" outlineLevel="0" collapsed="false">
      <c r="A25" s="82" t="str">
        <f aca="false">IF(Base!C2=2,"",IF(Base!C2=3,"1 enseignement général :",IF(OR(Base!C2=4,Base!C2=5,Base!C2=10,Base!C2=11,Base!C2=12),"1er voeu de spécialité :","")))</f>
        <v/>
      </c>
      <c r="B25" s="82"/>
      <c r="C25" s="82"/>
      <c r="D25" s="83"/>
      <c r="E25" s="83"/>
      <c r="F25" s="83"/>
      <c r="G25" s="83"/>
      <c r="H25" s="83"/>
      <c r="I25" s="83"/>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customFormat="false" ht="22.7" hidden="false" customHeight="true" outlineLevel="0" collapsed="false">
      <c r="A26" s="82" t="str">
        <f aca="false">IF(Base!C2=2,"",IF(Base!C2=3,"1 enseignement technologique :",IF(OR(Base!C2=4,Base!C2=5,Base!C2=10,Base!C2=11,Base!C2=12),"2ème voeu de spécialité :","")))</f>
        <v/>
      </c>
      <c r="B26" s="82"/>
      <c r="C26" s="82"/>
      <c r="D26" s="83"/>
      <c r="E26" s="83"/>
      <c r="F26" s="83"/>
      <c r="G26" s="83"/>
      <c r="H26" s="83"/>
      <c r="I26" s="83"/>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row>
    <row r="27" customFormat="false" ht="22.7" hidden="false" customHeight="true" outlineLevel="0" collapsed="false">
      <c r="A27" s="82" t="str">
        <f aca="false">IF(Base!C2=4,"3ème enseignement de spécialité :",IF(OR(Base!C2=10,Base!C2=11),"3ème voeu de spécialité :",""))</f>
        <v/>
      </c>
      <c r="B27" s="82"/>
      <c r="C27" s="82"/>
      <c r="D27" s="83"/>
      <c r="E27" s="83"/>
      <c r="F27" s="83"/>
      <c r="G27" s="83"/>
      <c r="H27" s="83"/>
      <c r="I27" s="83"/>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customFormat="false" ht="22.7" hidden="false" customHeight="true" outlineLevel="0" collapsed="false">
      <c r="A28" s="80"/>
      <c r="B28" s="81" t="str">
        <f aca="false">IF(OR(Base!C2=4,Base!C2=5),"1 enseignement optionnel (facultatif) au choix :","")</f>
        <v/>
      </c>
      <c r="C28" s="81"/>
      <c r="D28" s="81"/>
      <c r="E28" s="81"/>
      <c r="F28" s="81"/>
      <c r="G28" s="81"/>
      <c r="H28" s="81"/>
      <c r="I28" s="81"/>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row>
    <row r="29" customFormat="false" ht="22.7" hidden="false" customHeight="true" outlineLevel="0" collapsed="false">
      <c r="A29" s="80"/>
      <c r="B29" s="83"/>
      <c r="C29" s="83"/>
      <c r="D29" s="83"/>
      <c r="E29" s="83"/>
      <c r="F29" s="83"/>
      <c r="G29" s="83"/>
      <c r="H29" s="83"/>
      <c r="I29" s="83"/>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customFormat="false" ht="22.7" hidden="false" customHeight="true" outlineLevel="0" collapsed="false">
      <c r="A30" s="84" t="str">
        <f aca="false">IF(Base!C2&lt;3,"",IF(Base!C2&gt;5,"","Le choix final se fera à la rentrée lors de la présentation aux élèves des différentes options."))</f>
        <v/>
      </c>
      <c r="B30" s="84"/>
      <c r="C30" s="84"/>
      <c r="D30" s="84"/>
      <c r="E30" s="84"/>
      <c r="F30" s="84"/>
      <c r="G30" s="84"/>
      <c r="H30" s="84"/>
      <c r="I30" s="84"/>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row>
    <row r="31" customFormat="false" ht="22.7" hidden="false" customHeight="true" outlineLevel="0" collapsed="false">
      <c r="A31" s="85" t="str">
        <f aca="false">IF(Base!C2&lt;3,"",IF(Base!C2&gt;5,"","Option(s) : le cumul de 2 options sera respecté dans la mesure du possible (contrainte emploi du temps)."))</f>
        <v/>
      </c>
      <c r="B31" s="85"/>
      <c r="C31" s="85"/>
      <c r="D31" s="85"/>
      <c r="E31" s="85"/>
      <c r="F31" s="85"/>
      <c r="G31" s="85"/>
      <c r="H31" s="85"/>
      <c r="I31" s="85"/>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customFormat="false" ht="8.45" hidden="false" customHeight="true" outlineLevel="0" collapsed="false">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row>
    <row r="33" customFormat="false" ht="22.7" hidden="false" customHeight="true" outlineLevel="0" collapsed="false">
      <c r="A33" s="86" t="s">
        <v>59</v>
      </c>
      <c r="B33" s="86"/>
      <c r="C33" s="86"/>
      <c r="D33" s="86"/>
      <c r="E33" s="86"/>
      <c r="F33" s="86"/>
      <c r="G33" s="86"/>
      <c r="H33" s="86"/>
      <c r="I33" s="86"/>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customFormat="false" ht="22.7" hidden="false" customHeight="true" outlineLevel="0" collapsed="false">
      <c r="A34" s="82" t="s">
        <v>60</v>
      </c>
      <c r="B34" s="82"/>
      <c r="C34" s="82"/>
      <c r="D34" s="83"/>
      <c r="E34" s="83"/>
      <c r="F34" s="83"/>
      <c r="G34" s="83"/>
      <c r="H34" s="83"/>
      <c r="I34" s="83"/>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customFormat="false" ht="22.7" hidden="false" customHeight="true" outlineLevel="0" collapsed="false">
      <c r="A35" s="87" t="s">
        <v>49</v>
      </c>
      <c r="B35" s="88"/>
      <c r="C35" s="53" t="s">
        <v>61</v>
      </c>
      <c r="D35" s="54"/>
      <c r="E35" s="54"/>
      <c r="F35" s="54"/>
      <c r="G35" s="53" t="s">
        <v>62</v>
      </c>
      <c r="H35" s="53"/>
      <c r="I35" s="89" t="s">
        <v>43</v>
      </c>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row>
    <row r="36" customFormat="false" ht="22.7" hidden="false" customHeight="true" outlineLevel="0" collapsed="false">
      <c r="A36" s="90" t="s">
        <v>63</v>
      </c>
      <c r="B36" s="91"/>
      <c r="C36" s="91"/>
      <c r="D36" s="53" t="s">
        <v>64</v>
      </c>
      <c r="E36" s="54" t="s">
        <v>43</v>
      </c>
      <c r="F36" s="54"/>
      <c r="G36" s="63"/>
      <c r="H36" s="53" t="s">
        <v>65</v>
      </c>
      <c r="I36" s="92" t="s">
        <v>43</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row>
    <row r="37" customFormat="false" ht="22.7" hidden="false" customHeight="true" outlineLevel="0" collapsed="false">
      <c r="A37" s="87" t="s">
        <v>40</v>
      </c>
      <c r="B37" s="93"/>
      <c r="C37" s="93"/>
      <c r="D37" s="53" t="s">
        <v>66</v>
      </c>
      <c r="E37" s="92"/>
      <c r="F37" s="92"/>
      <c r="G37" s="92"/>
      <c r="H37" s="92"/>
      <c r="I37" s="92"/>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row>
    <row r="38" customFormat="false" ht="22.7" hidden="false" customHeight="true" outlineLevel="0" collapsed="false">
      <c r="A38" s="94" t="s">
        <v>67</v>
      </c>
      <c r="B38" s="94"/>
      <c r="C38" s="94"/>
      <c r="D38" s="54" t="s">
        <v>43</v>
      </c>
      <c r="E38" s="54"/>
      <c r="F38" s="53" t="s">
        <v>68</v>
      </c>
      <c r="G38" s="54" t="s">
        <v>43</v>
      </c>
      <c r="H38" s="54"/>
      <c r="I38" s="95"/>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row>
    <row r="39" customFormat="false" ht="22.7" hidden="false" customHeight="true" outlineLevel="0" collapsed="false">
      <c r="A39" s="96" t="s">
        <v>69</v>
      </c>
      <c r="B39" s="96"/>
      <c r="C39" s="97"/>
      <c r="D39" s="97"/>
      <c r="E39" s="97"/>
      <c r="F39" s="97"/>
      <c r="G39" s="97"/>
      <c r="H39" s="97"/>
      <c r="I39" s="97"/>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row>
    <row r="40" customFormat="false" ht="8.1" hidden="false" customHeight="true" outlineLevel="0" collapsed="false">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row>
    <row r="41" customFormat="false" ht="23.1" hidden="false" customHeight="true" outlineLevel="0" collapsed="false">
      <c r="A41" s="98" t="s">
        <v>70</v>
      </c>
      <c r="B41" s="99"/>
      <c r="C41" s="100"/>
      <c r="D41" s="98" t="s">
        <v>71</v>
      </c>
      <c r="E41" s="98"/>
      <c r="F41" s="49" t="s">
        <v>72</v>
      </c>
      <c r="G41" s="50"/>
      <c r="H41" s="50"/>
      <c r="I41" s="50"/>
      <c r="J41" s="8"/>
      <c r="K41" s="0"/>
      <c r="L41" s="0"/>
      <c r="M41" s="0"/>
      <c r="N41" s="0"/>
      <c r="O41" s="0"/>
      <c r="P41" s="0"/>
      <c r="Q41" s="0"/>
      <c r="R41" s="0"/>
      <c r="S41" s="0"/>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row>
    <row r="42" customFormat="false" ht="23.1" hidden="false" customHeight="true" outlineLevel="0" collapsed="false">
      <c r="A42" s="61" t="s">
        <v>73</v>
      </c>
      <c r="B42" s="61"/>
      <c r="C42" s="62" t="s">
        <v>43</v>
      </c>
      <c r="D42" s="101" t="s">
        <v>74</v>
      </c>
      <c r="E42" s="101"/>
      <c r="F42" s="101"/>
      <c r="G42" s="101"/>
      <c r="H42" s="102"/>
      <c r="I42" s="102"/>
      <c r="J42" s="8"/>
      <c r="K42" s="0"/>
      <c r="L42" s="0"/>
      <c r="M42" s="0"/>
      <c r="N42" s="0"/>
      <c r="O42" s="0"/>
      <c r="P42" s="0"/>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row>
    <row r="43" customFormat="false" ht="23.1" hidden="false" customHeight="true" outlineLevel="0" collapsed="false">
      <c r="A43" s="61"/>
      <c r="B43" s="61"/>
      <c r="C43" s="62"/>
      <c r="D43" s="103" t="s">
        <v>75</v>
      </c>
      <c r="E43" s="103"/>
      <c r="F43" s="103"/>
      <c r="G43" s="103"/>
      <c r="H43" s="104"/>
      <c r="I43" s="104"/>
      <c r="J43" s="8"/>
      <c r="K43" s="105"/>
      <c r="L43" s="105"/>
      <c r="M43" s="105"/>
      <c r="N43" s="105"/>
      <c r="O43" s="105"/>
      <c r="P43" s="105"/>
      <c r="Q43" s="105"/>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customFormat="false" ht="23.1" hidden="false" customHeight="true" outlineLevel="0" collapsed="false">
      <c r="A44" s="8"/>
      <c r="B44" s="8"/>
      <c r="C44" s="8"/>
      <c r="D44" s="8"/>
      <c r="E44" s="8"/>
      <c r="F44" s="8"/>
      <c r="G44" s="8"/>
      <c r="H44" s="8"/>
      <c r="I44" s="8"/>
      <c r="J44" s="8"/>
      <c r="K44" s="105"/>
      <c r="L44" s="105"/>
      <c r="M44" s="105"/>
      <c r="N44" s="105"/>
      <c r="O44" s="105"/>
      <c r="P44" s="105"/>
      <c r="Q44" s="105"/>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customFormat="false" ht="23.1" hidden="false" customHeight="true" outlineLevel="0" collapsed="false">
      <c r="A45" s="106" t="s">
        <v>76</v>
      </c>
      <c r="B45" s="106"/>
      <c r="C45" s="106"/>
      <c r="D45" s="106"/>
      <c r="E45" s="106"/>
      <c r="F45" s="106"/>
      <c r="G45" s="106"/>
      <c r="H45" s="106"/>
      <c r="I45" s="106"/>
      <c r="J45" s="8"/>
      <c r="K45" s="105"/>
      <c r="L45" s="105"/>
      <c r="M45" s="105"/>
      <c r="N45" s="105"/>
      <c r="O45" s="105"/>
      <c r="P45" s="105"/>
      <c r="Q45" s="105"/>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row>
    <row r="46" customFormat="false" ht="9.7" hidden="false" customHeight="true" outlineLevel="0" collapsed="false">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row>
    <row r="47" customFormat="false" ht="54.75" hidden="false" customHeight="true" outlineLevel="0" collapsed="false">
      <c r="A47" s="107" t="s">
        <v>77</v>
      </c>
      <c r="B47" s="107"/>
      <c r="C47" s="107"/>
      <c r="D47" s="107"/>
      <c r="E47" s="107"/>
      <c r="F47" s="107"/>
      <c r="G47" s="107"/>
      <c r="H47" s="107"/>
      <c r="I47" s="10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row>
    <row r="48" customFormat="false" ht="8.45" hidden="false" customHeight="true" outlineLevel="0" collapsed="false">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row>
    <row r="49" customFormat="false" ht="22.7" hidden="false" customHeight="true" outlineLevel="0" collapsed="false">
      <c r="A49" s="108" t="s">
        <v>78</v>
      </c>
      <c r="B49" s="108"/>
      <c r="C49" s="108"/>
      <c r="D49" s="108"/>
      <c r="E49" s="108"/>
      <c r="F49" s="108"/>
      <c r="G49" s="108"/>
      <c r="H49" s="108"/>
      <c r="I49" s="10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row>
    <row r="50" customFormat="false" ht="22.7" hidden="false" customHeight="true" outlineLevel="0" collapsed="false">
      <c r="A50" s="109" t="s">
        <v>38</v>
      </c>
      <c r="B50" s="110"/>
      <c r="C50" s="110"/>
      <c r="D50" s="110"/>
      <c r="E50" s="111" t="s">
        <v>79</v>
      </c>
      <c r="F50" s="112"/>
      <c r="G50" s="112"/>
      <c r="H50" s="112"/>
      <c r="I50" s="112"/>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row>
    <row r="51" customFormat="false" ht="22.7" hidden="false" customHeight="true" outlineLevel="0" collapsed="false">
      <c r="A51" s="109" t="s">
        <v>80</v>
      </c>
      <c r="B51" s="54" t="s">
        <v>43</v>
      </c>
      <c r="C51" s="54"/>
      <c r="D51" s="54"/>
      <c r="E51" s="53" t="s">
        <v>81</v>
      </c>
      <c r="F51" s="53"/>
      <c r="G51" s="102"/>
      <c r="H51" s="102"/>
      <c r="I51" s="102"/>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row>
    <row r="52" customFormat="false" ht="22.7" hidden="false" customHeight="true" outlineLevel="0" collapsed="false">
      <c r="A52" s="51" t="s">
        <v>82</v>
      </c>
      <c r="B52" s="51"/>
      <c r="C52" s="113" t="s">
        <v>43</v>
      </c>
      <c r="D52" s="53" t="s">
        <v>83</v>
      </c>
      <c r="E52" s="53"/>
      <c r="F52" s="93" t="s">
        <v>43</v>
      </c>
      <c r="G52" s="93"/>
      <c r="H52" s="63"/>
      <c r="I52" s="114"/>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row>
    <row r="53" customFormat="false" ht="22.7" hidden="false" customHeight="true" outlineLevel="0" collapsed="false">
      <c r="A53" s="115" t="s">
        <v>84</v>
      </c>
      <c r="B53" s="115"/>
      <c r="C53" s="115"/>
      <c r="D53" s="115"/>
      <c r="E53" s="115"/>
      <c r="F53" s="115"/>
      <c r="G53" s="115"/>
      <c r="H53" s="115"/>
      <c r="I53" s="115"/>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row>
    <row r="54" customFormat="false" ht="22.7" hidden="false" customHeight="true" outlineLevel="0" collapsed="false">
      <c r="A54" s="51" t="s">
        <v>48</v>
      </c>
      <c r="B54" s="56"/>
      <c r="C54" s="56"/>
      <c r="D54" s="56"/>
      <c r="E54" s="56"/>
      <c r="F54" s="56"/>
      <c r="G54" s="56"/>
      <c r="H54" s="56"/>
      <c r="I54" s="56"/>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row>
    <row r="55" customFormat="false" ht="22.7" hidden="false" customHeight="true" outlineLevel="0" collapsed="false">
      <c r="A55" s="51" t="s">
        <v>49</v>
      </c>
      <c r="B55" s="88"/>
      <c r="C55" s="53" t="s">
        <v>61</v>
      </c>
      <c r="D55" s="56"/>
      <c r="E55" s="56"/>
      <c r="F55" s="56"/>
      <c r="G55" s="56"/>
      <c r="H55" s="56"/>
      <c r="I55" s="56"/>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row>
    <row r="56" customFormat="false" ht="9.95" hidden="false" customHeight="true" outlineLevel="0" collapsed="false">
      <c r="A56" s="116"/>
      <c r="B56" s="116"/>
      <c r="C56" s="116"/>
      <c r="D56" s="116"/>
      <c r="E56" s="116"/>
      <c r="F56" s="116"/>
      <c r="G56" s="116"/>
      <c r="H56" s="116"/>
      <c r="I56" s="116"/>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row>
    <row r="57" customFormat="false" ht="22.7" hidden="false" customHeight="true" outlineLevel="0" collapsed="false">
      <c r="A57" s="117" t="s">
        <v>85</v>
      </c>
      <c r="B57" s="59"/>
      <c r="C57" s="59"/>
      <c r="D57" s="118" t="s">
        <v>86</v>
      </c>
      <c r="E57" s="59"/>
      <c r="F57" s="59"/>
      <c r="G57" s="118" t="s">
        <v>87</v>
      </c>
      <c r="H57" s="119"/>
      <c r="I57" s="119"/>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row>
    <row r="58" customFormat="false" ht="9.95" hidden="false" customHeight="true" outlineLevel="0" collapsed="false">
      <c r="A58" s="120"/>
      <c r="B58" s="120"/>
      <c r="C58" s="120"/>
      <c r="D58" s="120"/>
      <c r="E58" s="120"/>
      <c r="F58" s="120"/>
      <c r="G58" s="120"/>
      <c r="H58" s="120"/>
      <c r="I58" s="120"/>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row>
    <row r="59" customFormat="false" ht="22.7" hidden="false" customHeight="true" outlineLevel="0" collapsed="false">
      <c r="A59" s="51" t="s">
        <v>88</v>
      </c>
      <c r="B59" s="54" t="s">
        <v>53</v>
      </c>
      <c r="C59" s="54"/>
      <c r="D59" s="54"/>
      <c r="E59" s="54"/>
      <c r="F59" s="121" t="s">
        <v>89</v>
      </c>
      <c r="G59" s="121"/>
      <c r="H59" s="121"/>
      <c r="I59" s="121"/>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row>
    <row r="60" customFormat="false" ht="30.8" hidden="false" customHeight="true" outlineLevel="0" collapsed="false">
      <c r="A60" s="122" t="s">
        <v>90</v>
      </c>
      <c r="B60" s="122"/>
      <c r="C60" s="122"/>
      <c r="D60" s="122"/>
      <c r="E60" s="122"/>
      <c r="F60" s="122"/>
      <c r="G60" s="122"/>
      <c r="H60" s="122"/>
      <c r="I60" s="122"/>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row>
    <row r="61" customFormat="false" ht="22.7" hidden="false" customHeight="true" outlineLevel="0" collapsed="false">
      <c r="A61" s="51" t="s">
        <v>91</v>
      </c>
      <c r="B61" s="54" t="s">
        <v>43</v>
      </c>
      <c r="C61" s="54"/>
      <c r="D61" s="53" t="s">
        <v>92</v>
      </c>
      <c r="E61" s="53"/>
      <c r="F61" s="56"/>
      <c r="G61" s="56"/>
      <c r="H61" s="56"/>
      <c r="I61" s="56"/>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row>
    <row r="62" customFormat="false" ht="22.7" hidden="false" customHeight="true" outlineLevel="0" collapsed="false">
      <c r="A62" s="123" t="s">
        <v>93</v>
      </c>
      <c r="B62" s="62" t="s">
        <v>43</v>
      </c>
      <c r="C62" s="62"/>
      <c r="D62" s="62"/>
      <c r="E62" s="62"/>
      <c r="F62" s="62"/>
      <c r="G62" s="62"/>
      <c r="H62" s="62"/>
      <c r="I62" s="62"/>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row>
    <row r="63" customFormat="false" ht="8.45" hidden="false" customHeight="true" outlineLevel="0" collapsed="false">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row>
    <row r="64" customFormat="false" ht="22.7" hidden="false" customHeight="true" outlineLevel="0" collapsed="false">
      <c r="A64" s="108" t="s">
        <v>94</v>
      </c>
      <c r="B64" s="108"/>
      <c r="C64" s="108"/>
      <c r="D64" s="108"/>
      <c r="E64" s="108"/>
      <c r="F64" s="108"/>
      <c r="G64" s="108"/>
      <c r="H64" s="108"/>
      <c r="I64" s="10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row>
    <row r="65" customFormat="false" ht="22.7" hidden="false" customHeight="true" outlineLevel="0" collapsed="false">
      <c r="A65" s="109" t="s">
        <v>38</v>
      </c>
      <c r="B65" s="110"/>
      <c r="C65" s="110"/>
      <c r="D65" s="110"/>
      <c r="E65" s="111" t="s">
        <v>79</v>
      </c>
      <c r="F65" s="112"/>
      <c r="G65" s="112"/>
      <c r="H65" s="112"/>
      <c r="I65" s="112"/>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row>
    <row r="66" customFormat="false" ht="22.7" hidden="false" customHeight="true" outlineLevel="0" collapsed="false">
      <c r="A66" s="109" t="s">
        <v>80</v>
      </c>
      <c r="B66" s="54" t="s">
        <v>43</v>
      </c>
      <c r="C66" s="54"/>
      <c r="D66" s="54"/>
      <c r="E66" s="53" t="s">
        <v>81</v>
      </c>
      <c r="F66" s="53"/>
      <c r="G66" s="102"/>
      <c r="H66" s="102"/>
      <c r="I66" s="102"/>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row>
    <row r="67" customFormat="false" ht="22.7" hidden="false" customHeight="true" outlineLevel="0" collapsed="false">
      <c r="A67" s="51" t="s">
        <v>82</v>
      </c>
      <c r="B67" s="51"/>
      <c r="C67" s="113" t="s">
        <v>43</v>
      </c>
      <c r="D67" s="53" t="s">
        <v>83</v>
      </c>
      <c r="E67" s="53"/>
      <c r="F67" s="93" t="s">
        <v>43</v>
      </c>
      <c r="G67" s="93"/>
      <c r="H67" s="63"/>
      <c r="I67" s="114"/>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row>
    <row r="68" customFormat="false" ht="22.7" hidden="false" customHeight="true" outlineLevel="0" collapsed="false">
      <c r="A68" s="115" t="s">
        <v>84</v>
      </c>
      <c r="B68" s="115"/>
      <c r="C68" s="115"/>
      <c r="D68" s="115"/>
      <c r="E68" s="115"/>
      <c r="F68" s="115"/>
      <c r="G68" s="115"/>
      <c r="H68" s="115"/>
      <c r="I68" s="115"/>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row>
    <row r="69" customFormat="false" ht="22.7" hidden="false" customHeight="true" outlineLevel="0" collapsed="false">
      <c r="A69" s="51" t="s">
        <v>48</v>
      </c>
      <c r="B69" s="56"/>
      <c r="C69" s="56"/>
      <c r="D69" s="56"/>
      <c r="E69" s="56"/>
      <c r="F69" s="56"/>
      <c r="G69" s="56"/>
      <c r="H69" s="56"/>
      <c r="I69" s="56"/>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row>
    <row r="70" customFormat="false" ht="22.7" hidden="false" customHeight="true" outlineLevel="0" collapsed="false">
      <c r="A70" s="51" t="s">
        <v>49</v>
      </c>
      <c r="B70" s="88"/>
      <c r="C70" s="53" t="s">
        <v>61</v>
      </c>
      <c r="D70" s="56"/>
      <c r="E70" s="56"/>
      <c r="F70" s="56"/>
      <c r="G70" s="56"/>
      <c r="H70" s="56"/>
      <c r="I70" s="56"/>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row>
    <row r="71" customFormat="false" ht="9.95" hidden="false" customHeight="true" outlineLevel="0" collapsed="false">
      <c r="A71" s="124"/>
      <c r="B71" s="125"/>
      <c r="C71" s="125"/>
      <c r="D71" s="125"/>
      <c r="E71" s="125"/>
      <c r="F71" s="125"/>
      <c r="G71" s="125"/>
      <c r="H71" s="125"/>
      <c r="I71" s="126"/>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row>
    <row r="72" customFormat="false" ht="22.7" hidden="false" customHeight="true" outlineLevel="0" collapsed="false">
      <c r="A72" s="117" t="s">
        <v>85</v>
      </c>
      <c r="B72" s="59"/>
      <c r="C72" s="59"/>
      <c r="D72" s="118" t="s">
        <v>86</v>
      </c>
      <c r="E72" s="59"/>
      <c r="F72" s="59"/>
      <c r="G72" s="118" t="s">
        <v>87</v>
      </c>
      <c r="H72" s="119"/>
      <c r="I72" s="119"/>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row>
    <row r="73" customFormat="false" ht="9.95" hidden="false" customHeight="true" outlineLevel="0" collapsed="false">
      <c r="A73" s="120"/>
      <c r="B73" s="120"/>
      <c r="C73" s="120"/>
      <c r="D73" s="120"/>
      <c r="E73" s="120"/>
      <c r="F73" s="120"/>
      <c r="G73" s="120"/>
      <c r="H73" s="120"/>
      <c r="I73" s="120"/>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row>
    <row r="74" customFormat="false" ht="22.7" hidden="false" customHeight="true" outlineLevel="0" collapsed="false">
      <c r="A74" s="51" t="s">
        <v>88</v>
      </c>
      <c r="B74" s="54" t="s">
        <v>53</v>
      </c>
      <c r="C74" s="54"/>
      <c r="D74" s="54"/>
      <c r="E74" s="54"/>
      <c r="F74" s="121" t="s">
        <v>89</v>
      </c>
      <c r="G74" s="121"/>
      <c r="H74" s="121"/>
      <c r="I74" s="121"/>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row>
    <row r="75" customFormat="false" ht="30.8" hidden="false" customHeight="true" outlineLevel="0" collapsed="false">
      <c r="A75" s="122" t="s">
        <v>90</v>
      </c>
      <c r="B75" s="122"/>
      <c r="C75" s="122"/>
      <c r="D75" s="122"/>
      <c r="E75" s="122"/>
      <c r="F75" s="122"/>
      <c r="G75" s="122"/>
      <c r="H75" s="122"/>
      <c r="I75" s="122"/>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row>
    <row r="76" customFormat="false" ht="22.7" hidden="false" customHeight="true" outlineLevel="0" collapsed="false">
      <c r="A76" s="51" t="s">
        <v>91</v>
      </c>
      <c r="B76" s="54" t="s">
        <v>43</v>
      </c>
      <c r="C76" s="54"/>
      <c r="D76" s="53" t="s">
        <v>92</v>
      </c>
      <c r="E76" s="53"/>
      <c r="F76" s="56"/>
      <c r="G76" s="56"/>
      <c r="H76" s="56"/>
      <c r="I76" s="56"/>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row>
    <row r="77" customFormat="false" ht="22.7" hidden="false" customHeight="true" outlineLevel="0" collapsed="false">
      <c r="A77" s="123" t="s">
        <v>93</v>
      </c>
      <c r="B77" s="62" t="s">
        <v>43</v>
      </c>
      <c r="C77" s="62"/>
      <c r="D77" s="62"/>
      <c r="E77" s="62"/>
      <c r="F77" s="62"/>
      <c r="G77" s="62"/>
      <c r="H77" s="62"/>
      <c r="I77" s="62"/>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row>
    <row r="78" customFormat="false" ht="6.9" hidden="false" customHeight="true" outlineLevel="0" collapsed="false">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row>
    <row r="79" customFormat="false" ht="22.7" hidden="false" customHeight="true" outlineLevel="0" collapsed="false">
      <c r="A79" s="127" t="s">
        <v>95</v>
      </c>
      <c r="B79" s="127"/>
      <c r="C79" s="127"/>
      <c r="D79" s="127"/>
      <c r="E79" s="127"/>
      <c r="F79" s="127"/>
      <c r="G79" s="127"/>
      <c r="H79" s="127"/>
      <c r="I79" s="127"/>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row>
    <row r="80" customFormat="false" ht="22.7" hidden="false" customHeight="true" outlineLevel="0" collapsed="false">
      <c r="A80" s="128" t="s">
        <v>38</v>
      </c>
      <c r="B80" s="110"/>
      <c r="C80" s="110"/>
      <c r="D80" s="110"/>
      <c r="E80" s="111" t="s">
        <v>79</v>
      </c>
      <c r="F80" s="129"/>
      <c r="G80" s="129"/>
      <c r="H80" s="129"/>
      <c r="I80" s="129"/>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row>
    <row r="81" customFormat="false" ht="22.7" hidden="false" customHeight="true" outlineLevel="0" collapsed="false">
      <c r="A81" s="109" t="s">
        <v>80</v>
      </c>
      <c r="B81" s="54" t="s">
        <v>43</v>
      </c>
      <c r="C81" s="54"/>
      <c r="D81" s="54"/>
      <c r="E81" s="53" t="s">
        <v>96</v>
      </c>
      <c r="F81" s="83"/>
      <c r="G81" s="83"/>
      <c r="H81" s="83"/>
      <c r="I81" s="83"/>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row>
    <row r="82" customFormat="false" ht="22.7" hidden="false" customHeight="true" outlineLevel="0" collapsed="false">
      <c r="A82" s="87" t="s">
        <v>48</v>
      </c>
      <c r="B82" s="83"/>
      <c r="C82" s="83"/>
      <c r="D82" s="83"/>
      <c r="E82" s="83"/>
      <c r="F82" s="83"/>
      <c r="G82" s="83"/>
      <c r="H82" s="83"/>
      <c r="I82" s="83"/>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row>
    <row r="83" customFormat="false" ht="22.7" hidden="false" customHeight="true" outlineLevel="0" collapsed="false">
      <c r="A83" s="87" t="s">
        <v>49</v>
      </c>
      <c r="B83" s="88"/>
      <c r="C83" s="53" t="s">
        <v>61</v>
      </c>
      <c r="D83" s="92"/>
      <c r="E83" s="92"/>
      <c r="F83" s="92"/>
      <c r="G83" s="92"/>
      <c r="H83" s="92"/>
      <c r="I83" s="92"/>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row>
    <row r="84" customFormat="false" ht="22.7" hidden="false" customHeight="true" outlineLevel="0" collapsed="false">
      <c r="A84" s="130" t="s">
        <v>85</v>
      </c>
      <c r="B84" s="59"/>
      <c r="C84" s="59"/>
      <c r="D84" s="118" t="s">
        <v>86</v>
      </c>
      <c r="E84" s="59"/>
      <c r="F84" s="59"/>
      <c r="G84" s="118" t="s">
        <v>97</v>
      </c>
      <c r="H84" s="131"/>
      <c r="I84" s="131"/>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row>
    <row r="85" customFormat="false" ht="22.7" hidden="false" customHeight="true" outlineLevel="0" collapsed="false">
      <c r="A85" s="132" t="s">
        <v>88</v>
      </c>
      <c r="B85" s="133" t="s">
        <v>53</v>
      </c>
      <c r="C85" s="133"/>
      <c r="D85" s="133"/>
      <c r="E85" s="133"/>
      <c r="F85" s="134"/>
      <c r="G85" s="134"/>
      <c r="H85" s="134"/>
      <c r="I85" s="135"/>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row>
    <row r="86" customFormat="false" ht="19.15" hidden="false" customHeight="true" outlineLevel="0" collapsed="false">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row>
    <row r="87" customFormat="false" ht="53.05" hidden="false" customHeight="true" outlineLevel="0" collapsed="false">
      <c r="A87" s="136" t="str">
        <f aca="false">IF(AND(ISBLANK(A101),ISBLANK(F101)),"A compléter OBLIGATOIREMENT","")</f>
        <v>A compléter OBLIGATOIREMENT</v>
      </c>
      <c r="B87" s="136"/>
      <c r="C87" s="136"/>
      <c r="D87" s="136"/>
      <c r="E87" s="136"/>
      <c r="F87" s="136"/>
      <c r="G87" s="136"/>
      <c r="H87" s="136"/>
      <c r="I87" s="136"/>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row>
    <row r="88" customFormat="false" ht="22.7" hidden="false" customHeight="true" outlineLevel="0" collapsed="false">
      <c r="A88" s="137" t="s">
        <v>98</v>
      </c>
      <c r="B88" s="137"/>
      <c r="C88" s="138"/>
      <c r="D88" s="137"/>
      <c r="E88" s="137"/>
      <c r="F88" s="137"/>
      <c r="G88" s="137"/>
      <c r="H88" s="137"/>
      <c r="I88" s="137"/>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row>
    <row r="89" customFormat="false" ht="22.7" hidden="false" customHeight="true" outlineLevel="0" collapsed="false">
      <c r="A89" s="111" t="s">
        <v>38</v>
      </c>
      <c r="B89" s="139" t="n">
        <f aca="false">IF(Base!H46&gt;18,B7,"à compléter")</f>
        <v>0</v>
      </c>
      <c r="C89" s="139"/>
      <c r="D89" s="139"/>
      <c r="E89" s="111" t="s">
        <v>79</v>
      </c>
      <c r="F89" s="139" t="n">
        <f aca="false">IF(Base!H46&gt;18,F7,"à compléter")</f>
        <v>0</v>
      </c>
      <c r="G89" s="139"/>
      <c r="H89" s="139"/>
      <c r="I89" s="139"/>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row>
    <row r="90" customFormat="false" ht="22.7" hidden="false" customHeight="true" outlineLevel="0" collapsed="false">
      <c r="A90" s="140" t="str">
        <f aca="true">IF((TODAY()-$B$11)/365.25&gt;18,"","responsable légal·e de l’élève :")</f>
        <v/>
      </c>
      <c r="B90" s="140"/>
      <c r="C90" s="140"/>
      <c r="D90" s="140"/>
      <c r="E90" s="140"/>
      <c r="F90" s="140"/>
      <c r="G90" s="140"/>
      <c r="H90" s="140"/>
      <c r="I90" s="140"/>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row>
    <row r="91" customFormat="false" ht="22.7" hidden="false" customHeight="true" outlineLevel="0" collapsed="false">
      <c r="A91" s="111" t="str">
        <f aca="true">IF((TODAY()-$B$11)/365.25&gt;18,"","Nom :")</f>
        <v/>
      </c>
      <c r="B91" s="141" t="str">
        <f aca="false">IF(Base!H46&gt;18,"",B7)</f>
        <v/>
      </c>
      <c r="C91" s="141"/>
      <c r="D91" s="141"/>
      <c r="E91" s="111" t="str">
        <f aca="true">IF((TODAY()-$B$11)/365.25&gt;18,"","Prénom :")</f>
        <v/>
      </c>
      <c r="F91" s="141" t="str">
        <f aca="false">IF(Base!H46&gt;18,"",F7)</f>
        <v/>
      </c>
      <c r="G91" s="141"/>
      <c r="H91" s="141"/>
      <c r="I91" s="141"/>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row>
    <row r="92" customFormat="false" ht="22.7" hidden="false" customHeight="true" outlineLevel="0" collapsed="false">
      <c r="A92" s="53" t="s">
        <v>99</v>
      </c>
      <c r="B92" s="53"/>
      <c r="C92" s="142" t="str">
        <f aca="false">IF(ISBLANK($B$8),"",$B$8)</f>
        <v>2 - Complétez la classe</v>
      </c>
      <c r="D92" s="142"/>
      <c r="E92" s="142"/>
      <c r="F92" s="142"/>
      <c r="G92" s="142"/>
      <c r="H92" s="142"/>
      <c r="I92" s="142"/>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row>
    <row r="93" customFormat="false" ht="22.7" hidden="false" customHeight="true" outlineLevel="0" collapsed="false">
      <c r="A93" s="11" t="s">
        <v>100</v>
      </c>
      <c r="B93" s="11"/>
      <c r="C93" s="11"/>
      <c r="D93" s="11"/>
      <c r="E93" s="11"/>
      <c r="F93" s="11"/>
      <c r="G93" s="11"/>
      <c r="H93" s="11"/>
      <c r="I93" s="11"/>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row>
    <row r="94" customFormat="false" ht="22.7" hidden="false" customHeight="true" outlineLevel="0" collapsed="false">
      <c r="A94" s="105" t="s">
        <v>101</v>
      </c>
      <c r="B94" s="105"/>
      <c r="C94" s="105"/>
      <c r="D94" s="105"/>
      <c r="E94" s="105"/>
      <c r="F94" s="143" t="n">
        <f aca="true">TODAY()</f>
        <v>44742</v>
      </c>
      <c r="G94" s="137"/>
      <c r="H94" s="137"/>
      <c r="I94" s="137"/>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row>
    <row r="95" customFormat="false" ht="22.7" hidden="false" customHeight="true" outlineLevel="0" collapsed="false">
      <c r="A95" s="144" t="s">
        <v>102</v>
      </c>
      <c r="B95" s="144"/>
      <c r="C95" s="144"/>
      <c r="D95" s="144"/>
      <c r="E95" s="144"/>
      <c r="F95" s="144"/>
      <c r="G95" s="144"/>
      <c r="H95" s="144"/>
      <c r="I95" s="144"/>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row>
    <row r="96" customFormat="false" ht="22.7" hidden="false" customHeight="true" outlineLevel="0" collapsed="false">
      <c r="A96" s="146" t="s">
        <v>103</v>
      </c>
      <c r="B96" s="146"/>
      <c r="C96" s="146"/>
      <c r="D96" s="146"/>
      <c r="E96" s="146"/>
      <c r="F96" s="146"/>
      <c r="G96" s="146"/>
      <c r="H96" s="146"/>
      <c r="I96" s="146"/>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customFormat="false" ht="8.25" hidden="false" customHeight="true" outlineLevel="0" collapsed="false">
      <c r="A97" s="14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row>
    <row r="98" customFormat="false" ht="22.7" hidden="false" customHeight="true" outlineLevel="0" collapsed="false">
      <c r="A98" s="149" t="s">
        <v>104</v>
      </c>
      <c r="B98" s="149"/>
      <c r="C98" s="149"/>
      <c r="D98" s="149"/>
      <c r="E98" s="149"/>
      <c r="F98" s="149"/>
      <c r="G98" s="149"/>
      <c r="H98" s="149"/>
      <c r="I98" s="149"/>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row>
    <row r="99" customFormat="false" ht="22.7" hidden="false" customHeight="true" outlineLevel="0" collapsed="false">
      <c r="A99" s="150"/>
      <c r="B99" s="150"/>
      <c r="C99" s="151" t="s">
        <v>105</v>
      </c>
      <c r="D99" s="54" t="s">
        <v>106</v>
      </c>
      <c r="E99" s="54"/>
      <c r="F99" s="54"/>
      <c r="G99" s="151" t="s">
        <v>107</v>
      </c>
      <c r="H99" s="152" t="s">
        <v>106</v>
      </c>
      <c r="I99" s="152"/>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row>
    <row r="100" customFormat="false" ht="35.8" hidden="false" customHeight="true" outlineLevel="0" collapsed="false">
      <c r="A100" s="153" t="s">
        <v>108</v>
      </c>
      <c r="B100" s="153"/>
      <c r="C100" s="153"/>
      <c r="D100" s="153"/>
      <c r="E100" s="154"/>
      <c r="F100" s="153" t="s">
        <v>109</v>
      </c>
      <c r="G100" s="153"/>
      <c r="H100" s="153"/>
      <c r="I100" s="153"/>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customFormat="false" ht="56.35" hidden="false" customHeight="true" outlineLevel="0" collapsed="false">
      <c r="A101" s="155"/>
      <c r="B101" s="155"/>
      <c r="C101" s="155"/>
      <c r="D101" s="155"/>
      <c r="E101" s="147"/>
      <c r="F101" s="155"/>
      <c r="G101" s="155"/>
      <c r="H101" s="155"/>
      <c r="I101" s="155"/>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row>
    <row r="102" customFormat="false" ht="22.7" hidden="false" customHeight="true" outlineLevel="0" collapsed="false">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row>
    <row r="103" customFormat="false" ht="22.7" hidden="false" customHeight="true" outlineLevel="0" collapsed="false">
      <c r="A103" s="11" t="s">
        <v>110</v>
      </c>
      <c r="B103" s="11"/>
      <c r="C103" s="11"/>
      <c r="D103" s="11"/>
      <c r="E103" s="11"/>
      <c r="F103" s="11"/>
      <c r="G103" s="11"/>
      <c r="H103" s="11"/>
      <c r="I103" s="11"/>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row>
    <row r="104" customFormat="false" ht="22.7" hidden="false" customHeight="true" outlineLevel="0" collapsed="false">
      <c r="A104" s="105" t="s">
        <v>101</v>
      </c>
      <c r="B104" s="105"/>
      <c r="C104" s="105"/>
      <c r="D104" s="105"/>
      <c r="E104" s="105"/>
      <c r="F104" s="143" t="n">
        <f aca="true">TODAY()</f>
        <v>44742</v>
      </c>
      <c r="G104" s="137"/>
      <c r="H104" s="137"/>
      <c r="I104" s="137"/>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row>
    <row r="105" customFormat="false" ht="8.25" hidden="false" customHeight="true" outlineLevel="0" collapsed="false">
      <c r="A105" s="156"/>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row>
    <row r="106" customFormat="false" ht="22.7" hidden="false" customHeight="true" outlineLevel="0" collapsed="false">
      <c r="A106" s="149" t="s">
        <v>111</v>
      </c>
      <c r="B106" s="149"/>
      <c r="C106" s="149"/>
      <c r="D106" s="149"/>
      <c r="E106" s="149"/>
      <c r="F106" s="149"/>
      <c r="G106" s="149"/>
      <c r="H106" s="149"/>
      <c r="I106" s="149"/>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row>
    <row r="107" customFormat="false" ht="22.7" hidden="false" customHeight="true" outlineLevel="0" collapsed="false">
      <c r="A107" s="150"/>
      <c r="B107" s="150"/>
      <c r="C107" s="151" t="s">
        <v>105</v>
      </c>
      <c r="D107" s="110" t="str">
        <f aca="false">IF(ISBLANK($D$99),"",$D$99)</f>
        <v>à compléter</v>
      </c>
      <c r="E107" s="110"/>
      <c r="F107" s="110"/>
      <c r="G107" s="151" t="s">
        <v>107</v>
      </c>
      <c r="H107" s="152" t="str">
        <f aca="false">IF(ISBLANK($H$99),"",$H$99)</f>
        <v>à compléter</v>
      </c>
      <c r="I107" s="152"/>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row>
    <row r="108" customFormat="false" ht="35.05" hidden="false" customHeight="true" outlineLevel="0" collapsed="false">
      <c r="A108" s="153" t="s">
        <v>112</v>
      </c>
      <c r="B108" s="153"/>
      <c r="C108" s="153"/>
      <c r="D108" s="153"/>
      <c r="E108" s="147"/>
      <c r="F108" s="153" t="s">
        <v>113</v>
      </c>
      <c r="G108" s="153"/>
      <c r="H108" s="153"/>
      <c r="I108" s="153"/>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row>
    <row r="109" customFormat="false" ht="56.35" hidden="false" customHeight="true" outlineLevel="0" collapsed="false">
      <c r="A109" s="155"/>
      <c r="B109" s="155"/>
      <c r="C109" s="155"/>
      <c r="D109" s="155"/>
      <c r="E109" s="147"/>
      <c r="F109" s="155"/>
      <c r="G109" s="155"/>
      <c r="H109" s="155"/>
      <c r="I109" s="155"/>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row>
    <row r="111" customFormat="false" ht="22.7" hidden="false" customHeight="true" outlineLevel="0" collapsed="false">
      <c r="A111" s="11" t="s">
        <v>114</v>
      </c>
      <c r="B111" s="11"/>
      <c r="C111" s="11"/>
      <c r="D111" s="11"/>
      <c r="E111" s="11"/>
      <c r="F111" s="11"/>
      <c r="G111" s="11"/>
      <c r="H111" s="11"/>
      <c r="I111" s="11"/>
    </row>
    <row r="112" customFormat="false" ht="15.8" hidden="false" customHeight="false" outlineLevel="0" collapsed="false">
      <c r="C112" s="0"/>
      <c r="D112" s="0"/>
      <c r="E112" s="0"/>
      <c r="F112" s="0"/>
      <c r="G112" s="0"/>
      <c r="H112" s="0"/>
      <c r="I112" s="0"/>
    </row>
    <row r="113" customFormat="false" ht="22.7" hidden="false" customHeight="true" outlineLevel="0" collapsed="false">
      <c r="A113" s="157" t="s">
        <v>43</v>
      </c>
      <c r="B113" s="157"/>
      <c r="C113" s="158" t="str">
        <f aca="true">IF(ROUNDDOWN((TODAY()-B11)/365,0)&gt;18,"le lycée Pierre Mendès France de Rennes à me photographier à titre gratuit : ","le lycée Pierre Mendès France de Rennes à photographier à titre gratuit mon enfant : ")</f>
        <v>le lycée Pierre Mendès France de Rennes à me photographier à titre gratuit : </v>
      </c>
      <c r="D113" s="158"/>
      <c r="E113" s="158"/>
      <c r="F113" s="158"/>
      <c r="G113" s="158"/>
      <c r="H113" s="158"/>
      <c r="I113" s="15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row>
    <row r="114" customFormat="false" ht="22.7" hidden="false" customHeight="true" outlineLevel="0" collapsed="false">
      <c r="A114" s="111" t="s">
        <v>38</v>
      </c>
      <c r="B114" s="141" t="str">
        <f aca="false">IF(ISBLANK(Inscription!B7),"",Inscription!B7)</f>
        <v/>
      </c>
      <c r="C114" s="141"/>
      <c r="D114" s="141"/>
      <c r="E114" s="111" t="s">
        <v>79</v>
      </c>
      <c r="F114" s="141" t="str">
        <f aca="false">IF(ISBLANK(Inscription!F7),"",Inscription!F7)</f>
        <v/>
      </c>
      <c r="G114" s="141"/>
      <c r="H114" s="141"/>
      <c r="I114" s="141"/>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row>
    <row r="115" customFormat="false" ht="22.7" hidden="false" customHeight="true" outlineLevel="0" collapsed="false">
      <c r="A115" s="53" t="s">
        <v>99</v>
      </c>
      <c r="B115" s="53"/>
      <c r="C115" s="142" t="str">
        <f aca="false">IF(ISBLANK(Inscription!B8),"",Inscription!B8)</f>
        <v>2 - Complétez la classe</v>
      </c>
      <c r="D115" s="142"/>
      <c r="E115" s="142"/>
      <c r="F115" s="142"/>
      <c r="G115" s="142"/>
      <c r="H115" s="142"/>
      <c r="I115" s="142"/>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row>
    <row r="116" customFormat="false" ht="8.25" hidden="false" customHeight="true" outlineLevel="0" collapsed="false">
      <c r="A116" s="72"/>
      <c r="B116" s="8"/>
      <c r="C116" s="159"/>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row>
    <row r="117" customFormat="false" ht="22.7" hidden="false" customHeight="true" outlineLevel="0" collapsed="false">
      <c r="A117" s="150"/>
      <c r="B117" s="150"/>
      <c r="C117" s="151" t="s">
        <v>105</v>
      </c>
      <c r="D117" s="110" t="str">
        <f aca="false">IF(ISBLANK($D$99),"",$D$99)</f>
        <v>à compléter</v>
      </c>
      <c r="E117" s="110"/>
      <c r="F117" s="110"/>
      <c r="G117" s="151" t="s">
        <v>107</v>
      </c>
      <c r="H117" s="152" t="str">
        <f aca="false">IF(ISBLANK($H$99),"",$H$99)</f>
        <v>à compléter</v>
      </c>
      <c r="I117" s="152"/>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row>
    <row r="118" customFormat="false" ht="35.05" hidden="false" customHeight="true" outlineLevel="0" collapsed="false">
      <c r="A118" s="160" t="s">
        <v>115</v>
      </c>
      <c r="B118" s="160"/>
      <c r="C118" s="160"/>
      <c r="D118" s="160"/>
      <c r="E118" s="147"/>
      <c r="F118" s="153" t="s">
        <v>116</v>
      </c>
      <c r="G118" s="153"/>
      <c r="H118" s="153"/>
      <c r="I118" s="153"/>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row>
    <row r="119" customFormat="false" ht="56.35" hidden="false" customHeight="true" outlineLevel="0" collapsed="false">
      <c r="A119" s="161" t="s">
        <v>117</v>
      </c>
      <c r="B119" s="161"/>
      <c r="C119" s="161"/>
      <c r="D119" s="161"/>
      <c r="E119" s="161"/>
      <c r="F119" s="155"/>
      <c r="G119" s="155"/>
      <c r="H119" s="155"/>
      <c r="I119" s="155"/>
    </row>
  </sheetData>
  <sheetProtection sheet="true" objects="true" scenarios="true"/>
  <mergeCells count="169">
    <mergeCell ref="C1:G1"/>
    <mergeCell ref="H1:I5"/>
    <mergeCell ref="C2:G2"/>
    <mergeCell ref="C3:D3"/>
    <mergeCell ref="F3:G3"/>
    <mergeCell ref="C4:G4"/>
    <mergeCell ref="C5:G5"/>
    <mergeCell ref="B7:D7"/>
    <mergeCell ref="F7:I7"/>
    <mergeCell ref="B8:I8"/>
    <mergeCell ref="E10:I10"/>
    <mergeCell ref="D11:F11"/>
    <mergeCell ref="H11:I11"/>
    <mergeCell ref="B12:D12"/>
    <mergeCell ref="H12:I12"/>
    <mergeCell ref="A13:B13"/>
    <mergeCell ref="C13:D13"/>
    <mergeCell ref="E13:F13"/>
    <mergeCell ref="G13:I13"/>
    <mergeCell ref="A14:B14"/>
    <mergeCell ref="C14:I14"/>
    <mergeCell ref="A16:D16"/>
    <mergeCell ref="H16:I16"/>
    <mergeCell ref="C17:D17"/>
    <mergeCell ref="E17:G17"/>
    <mergeCell ref="H17:I17"/>
    <mergeCell ref="A19:I19"/>
    <mergeCell ref="A20:B20"/>
    <mergeCell ref="C20:I20"/>
    <mergeCell ref="A21:I21"/>
    <mergeCell ref="A23:G23"/>
    <mergeCell ref="H23:I23"/>
    <mergeCell ref="B24:I24"/>
    <mergeCell ref="A25:C25"/>
    <mergeCell ref="D25:I25"/>
    <mergeCell ref="A26:C26"/>
    <mergeCell ref="D26:I26"/>
    <mergeCell ref="A27:C27"/>
    <mergeCell ref="D27:I27"/>
    <mergeCell ref="B28:I28"/>
    <mergeCell ref="B29:I29"/>
    <mergeCell ref="A30:I30"/>
    <mergeCell ref="A31:I31"/>
    <mergeCell ref="A33:I33"/>
    <mergeCell ref="A34:C34"/>
    <mergeCell ref="D34:I34"/>
    <mergeCell ref="D35:F35"/>
    <mergeCell ref="G35:H35"/>
    <mergeCell ref="B36:C36"/>
    <mergeCell ref="E36:F36"/>
    <mergeCell ref="B37:C37"/>
    <mergeCell ref="E37:I37"/>
    <mergeCell ref="A38:C38"/>
    <mergeCell ref="D38:E38"/>
    <mergeCell ref="G38:H38"/>
    <mergeCell ref="A39:B39"/>
    <mergeCell ref="C39:I39"/>
    <mergeCell ref="D41:E41"/>
    <mergeCell ref="G41:I41"/>
    <mergeCell ref="A42:B43"/>
    <mergeCell ref="C42:C43"/>
    <mergeCell ref="D42:G42"/>
    <mergeCell ref="H42:I42"/>
    <mergeCell ref="D43:G43"/>
    <mergeCell ref="H43:I43"/>
    <mergeCell ref="A45:I45"/>
    <mergeCell ref="A47:I47"/>
    <mergeCell ref="A49:I49"/>
    <mergeCell ref="B50:D50"/>
    <mergeCell ref="F50:I50"/>
    <mergeCell ref="B51:D51"/>
    <mergeCell ref="E51:F51"/>
    <mergeCell ref="G51:I51"/>
    <mergeCell ref="A52:B52"/>
    <mergeCell ref="D52:E52"/>
    <mergeCell ref="F52:G52"/>
    <mergeCell ref="A53:I53"/>
    <mergeCell ref="B54:I54"/>
    <mergeCell ref="D55:I55"/>
    <mergeCell ref="A56:I56"/>
    <mergeCell ref="B57:C57"/>
    <mergeCell ref="E57:F57"/>
    <mergeCell ref="H57:I57"/>
    <mergeCell ref="A58:I58"/>
    <mergeCell ref="B59:E59"/>
    <mergeCell ref="F59:I59"/>
    <mergeCell ref="A60:I60"/>
    <mergeCell ref="B61:C61"/>
    <mergeCell ref="D61:E61"/>
    <mergeCell ref="F61:I61"/>
    <mergeCell ref="B62:I62"/>
    <mergeCell ref="A64:I64"/>
    <mergeCell ref="B65:D65"/>
    <mergeCell ref="F65:I65"/>
    <mergeCell ref="B66:D66"/>
    <mergeCell ref="E66:F66"/>
    <mergeCell ref="G66:I66"/>
    <mergeCell ref="A67:B67"/>
    <mergeCell ref="D67:E67"/>
    <mergeCell ref="F67:G67"/>
    <mergeCell ref="A68:I68"/>
    <mergeCell ref="B69:I69"/>
    <mergeCell ref="D70:I70"/>
    <mergeCell ref="B72:C72"/>
    <mergeCell ref="E72:F72"/>
    <mergeCell ref="H72:I72"/>
    <mergeCell ref="A73:I73"/>
    <mergeCell ref="B74:E74"/>
    <mergeCell ref="F74:I74"/>
    <mergeCell ref="A75:I75"/>
    <mergeCell ref="B76:C76"/>
    <mergeCell ref="D76:E76"/>
    <mergeCell ref="F76:I76"/>
    <mergeCell ref="B77:I77"/>
    <mergeCell ref="A79:I79"/>
    <mergeCell ref="B80:D80"/>
    <mergeCell ref="F80:I80"/>
    <mergeCell ref="B81:D81"/>
    <mergeCell ref="F81:I81"/>
    <mergeCell ref="B82:I82"/>
    <mergeCell ref="D83:I83"/>
    <mergeCell ref="B84:C84"/>
    <mergeCell ref="E84:F84"/>
    <mergeCell ref="H84:I84"/>
    <mergeCell ref="B85:E85"/>
    <mergeCell ref="A87:I87"/>
    <mergeCell ref="A88:B88"/>
    <mergeCell ref="B89:D89"/>
    <mergeCell ref="F89:I89"/>
    <mergeCell ref="A90:I90"/>
    <mergeCell ref="B91:D91"/>
    <mergeCell ref="F91:I91"/>
    <mergeCell ref="A92:B92"/>
    <mergeCell ref="C92:I92"/>
    <mergeCell ref="A93:I93"/>
    <mergeCell ref="A94:E94"/>
    <mergeCell ref="G94:I94"/>
    <mergeCell ref="A95:I95"/>
    <mergeCell ref="A96:I96"/>
    <mergeCell ref="A98:I98"/>
    <mergeCell ref="D99:F99"/>
    <mergeCell ref="H99:I99"/>
    <mergeCell ref="A100:D100"/>
    <mergeCell ref="F100:I100"/>
    <mergeCell ref="A101:D101"/>
    <mergeCell ref="F101:I101"/>
    <mergeCell ref="A103:I103"/>
    <mergeCell ref="A104:E104"/>
    <mergeCell ref="G104:I104"/>
    <mergeCell ref="A106:I106"/>
    <mergeCell ref="D107:F107"/>
    <mergeCell ref="H107:I107"/>
    <mergeCell ref="A108:D108"/>
    <mergeCell ref="F108:I108"/>
    <mergeCell ref="A109:D109"/>
    <mergeCell ref="F109:I109"/>
    <mergeCell ref="A111:I111"/>
    <mergeCell ref="A113:B113"/>
    <mergeCell ref="C113:I113"/>
    <mergeCell ref="B114:D114"/>
    <mergeCell ref="F114:I114"/>
    <mergeCell ref="A115:B115"/>
    <mergeCell ref="C115:I115"/>
    <mergeCell ref="D117:F117"/>
    <mergeCell ref="H117:I117"/>
    <mergeCell ref="A118:D118"/>
    <mergeCell ref="F118:I118"/>
    <mergeCell ref="A119:E119"/>
    <mergeCell ref="F119:I119"/>
  </mergeCells>
  <conditionalFormatting sqref="C1">
    <cfRule type="cellIs" priority="2" operator="equal" aboveAverage="0" equalAverage="0" bottom="0" percent="0" rank="0" text="" dxfId="0">
      <formula>"1 - Choisissez la structure d’accueil"</formula>
    </cfRule>
  </conditionalFormatting>
  <conditionalFormatting sqref="C2 C87">
    <cfRule type="cellIs" priority="3" operator="equal" aboveAverage="0" equalAverage="0" bottom="0" percent="0" rank="0" text="" dxfId="1">
      <formula>"2 - Puis complétez la classe ci-dessous"</formula>
    </cfRule>
  </conditionalFormatting>
  <conditionalFormatting sqref="A87">
    <cfRule type="cellIs" priority="4" operator="equal" aboveAverage="0" equalAverage="0" bottom="0" percent="0" rank="0" text="" dxfId="1">
      <formula>"A compléter OBLIGATOIREMENT"</formula>
    </cfRule>
  </conditionalFormatting>
  <conditionalFormatting sqref="A19">
    <cfRule type="cellIs" priority="5" operator="equal" aboveAverage="0" equalAverage="0" bottom="0" percent="0" rank="0" text="" dxfId="2">
      <formula>"Achat des EPI par la famille, ces matériels sont obligatoires pour accéder aux ateliers :"</formula>
    </cfRule>
  </conditionalFormatting>
  <conditionalFormatting sqref="C14">
    <cfRule type="cellIs" priority="6" operator="equal" aboveAverage="0" equalAverage="0" bottom="0" percent="0" rank="0" text="" dxfId="0">
      <formula>"à compléter obligatoirement"</formula>
    </cfRule>
  </conditionalFormatting>
  <conditionalFormatting sqref="H99 D99">
    <cfRule type="cellIs" priority="7" operator="equal" aboveAverage="0" equalAverage="0" bottom="0" percent="0" rank="0" text="" dxfId="0">
      <formula>"à compléter"</formula>
    </cfRule>
  </conditionalFormatting>
  <dataValidations count="29">
    <dataValidation allowBlank="true" operator="equal" showDropDown="false" showErrorMessage="true" showInputMessage="false" sqref="C1" type="list">
      <formula1>Base!$A$229:$A$233</formula1>
      <formula2>0</formula2>
    </dataValidation>
    <dataValidation allowBlank="true" operator="equal" showDropDown="false" showErrorMessage="true" showInputMessage="true" sqref="B8" type="list">
      <formula1>Base!$A$465:$A$523</formula1>
      <formula2>0</formula2>
    </dataValidation>
    <dataValidation allowBlank="true" operator="equal" showDropDown="false" showErrorMessage="true" showInputMessage="false" sqref="B10" type="list">
      <formula1>"?,Féminin,Masculin"</formula1>
      <formula2>0</formula2>
    </dataValidation>
    <dataValidation allowBlank="true" operator="equal" showDropDown="false" showErrorMessage="true" showInputMessage="false" sqref="C14" type="list">
      <formula1>"à compléter obligatoirement,Elève au ticket (tarif à la prestation),Apprenti au ticket (tarif à la prestation),Demi-pensionnaire 4 jours (hors apprenti),Demi-pensionnaire 5 jours (hors apprenti),Interne 4 nuits (du lundi soir au vendredi midi),Interne 5 n"</formula1>
      <formula2>0</formula2>
    </dataValidation>
    <dataValidation allowBlank="true" operator="equal" showDropDown="false" showErrorMessage="true" showInputMessage="false" sqref="H16" type="list">
      <formula1>Base!$D$107:$D$112</formula1>
      <formula2>0</formula2>
    </dataValidation>
    <dataValidation allowBlank="true" operator="equal" showDropDown="false" showErrorMessage="true" showInputMessage="false" sqref="C17" type="list">
      <formula1>"_,Aucune,Chinois (LV-C Optionnelle), , Cette option dépendra,    de la faisabilité des ,     emplois du temps."</formula1>
      <formula2>0</formula2>
    </dataValidation>
    <dataValidation allowBlank="true" operator="equal" showDropDown="false" showErrorMessage="true" showInputMessage="false" sqref="C20" type="list">
      <formula1>Base!$M$77:$M$84</formula1>
      <formula2>0</formula2>
    </dataValidation>
    <dataValidation allowBlank="true" operator="equal" showDropDown="false" showErrorMessage="true" showInputMessage="true" sqref="D25" type="list">
      <formula1>Base!C94:C105</formula1>
      <formula2>0</formula2>
    </dataValidation>
    <dataValidation allowBlank="true" operator="equal" showDropDown="false" showErrorMessage="true" showInputMessage="true" sqref="E25:I25" type="list">
      <formula1>Base!C94:C104</formula1>
      <formula2>0</formula2>
    </dataValidation>
    <dataValidation allowBlank="true" operator="equal" showDropDown="false" showErrorMessage="true" showInputMessage="true" sqref="D26" type="list">
      <formula1>Base!D94:D105</formula1>
      <formula2>0</formula2>
    </dataValidation>
    <dataValidation allowBlank="true" operator="equal" showDropDown="false" showErrorMessage="true" showInputMessage="true" sqref="E26:I26" type="list">
      <formula1>Base!D94:D104</formula1>
      <formula2>0</formula2>
    </dataValidation>
    <dataValidation allowBlank="true" operator="equal" showDropDown="false" showErrorMessage="true" showInputMessage="true" sqref="D27" type="list">
      <formula1>Base!E94:E105</formula1>
      <formula2>0</formula2>
    </dataValidation>
    <dataValidation allowBlank="true" operator="equal" showDropDown="false" showErrorMessage="true" showInputMessage="true" sqref="E27:I27" type="list">
      <formula1>Base!E94:E104</formula1>
      <formula2>0</formula2>
    </dataValidation>
    <dataValidation allowBlank="true" operator="equal" showDropDown="false" showErrorMessage="true" showInputMessage="true" sqref="B29" type="list">
      <formula1>Base!F94:F103</formula1>
      <formula2>0</formula2>
    </dataValidation>
    <dataValidation allowBlank="true" operator="equal" showDropDown="false" showErrorMessage="true" showInputMessage="true" sqref="C29:I29" type="list">
      <formula1>Base!F94:F104</formula1>
      <formula2>0</formula2>
    </dataValidation>
    <dataValidation allowBlank="true" operator="equal" showDropDown="false" showErrorMessage="true" showInputMessage="false" sqref="I35" type="list">
      <formula1>"?,Public,Privé"</formula1>
      <formula2>0</formula2>
    </dataValidation>
    <dataValidation allowBlank="true" operator="equal" showDropDown="false" showErrorMessage="true" showInputMessage="false" sqref="E36" type="list">
      <formula1>Base!$L$1:$L$32</formula1>
      <formula2>0</formula2>
    </dataValidation>
    <dataValidation allowBlank="true" operator="equal" showDropDown="false" showErrorMessage="true" showInputMessage="false" sqref="I36" type="list">
      <formula1>"?,OUI,NON"</formula1>
      <formula2>0</formula2>
    </dataValidation>
    <dataValidation allowBlank="true" operator="equal" showDropDown="false" showErrorMessage="true" showInputMessage="false" sqref="D38" type="list">
      <formula1>"?,Anglais,Espagnol,Allemand,Autre compléter ci-dessous"</formula1>
      <formula2>0</formula2>
    </dataValidation>
    <dataValidation allowBlank="true" operator="equal" showDropDown="false" showErrorMessage="true" showInputMessage="false" sqref="G38" type="list">
      <formula1>"?,Aucune,Anglais,Espagnol,Allemand,Autre compléter ci-dessous"</formula1>
      <formula2>0</formula2>
    </dataValidation>
    <dataValidation allowBlank="true" operator="equal" showDropDown="false" showErrorMessage="true" showInputMessage="false" sqref="C42" type="list">
      <formula1>"?,Rugby,Tennis"</formula1>
      <formula2>0</formula2>
    </dataValidation>
    <dataValidation allowBlank="true" operator="equal" showDropDown="false" showErrorMessage="true" showInputMessage="false" sqref="H43" type="list">
      <formula1>"_,débutant,moyen,parle couramment"</formula1>
      <formula2>0</formula2>
    </dataValidation>
    <dataValidation allowBlank="true" operator="equal" showDropDown="false" showErrorMessage="true" showInputMessage="false" sqref="B51 B66" type="list">
      <formula1>"?,Mère,Père,Autre membre de la famille,Tuteur,Aide sociale à l'enfance (ASE)"</formula1>
      <formula2>0</formula2>
    </dataValidation>
    <dataValidation allowBlank="true" operator="equal" showDropDown="false" showErrorMessage="true" showInputMessage="false" sqref="C52 C67" type="list">
      <formula1>"?,OUI,NON"</formula1>
      <formula2>0</formula2>
    </dataValidation>
    <dataValidation allowBlank="true" operator="equal" showDropDown="false" showErrorMessage="true" showInputMessage="false" sqref="F52 F67" type="list">
      <formula1>"?,OUI,NON,Non concerné"</formula1>
      <formula2>0</formula2>
    </dataValidation>
    <dataValidation allowBlank="true" operator="equal" showDropDown="false" showErrorMessage="true" showInputMessage="false" sqref="B61 B76" type="list">
      <formula1>"?,Occupe un emploi,Demandeur d'emploi,Retraité,Autre"</formula1>
      <formula2>0</formula2>
    </dataValidation>
    <dataValidation allowBlank="true" operator="equal" showDropDown="false" showErrorMessage="true" showInputMessage="false" sqref="B62 B77" type="list">
      <formula1>Base!$F$1:$F$43</formula1>
      <formula2>0</formula2>
    </dataValidation>
    <dataValidation allowBlank="true" operator="equal" showDropDown="false" showErrorMessage="true" showInputMessage="false" sqref="B81" type="list">
      <formula1>"?,MÈRE,PÈRE,AUTRE MEMBRE DE LA FAMILLE,TUTEUR,AIDE SOCIALE A L'ENFANCE (ASE)"</formula1>
      <formula2>0</formula2>
    </dataValidation>
    <dataValidation allowBlank="true" operator="equal" showDropDown="false" showErrorMessage="true" showInputMessage="false" sqref="A113" type="list">
      <formula1>"?,J'autorise,Je n'autorise pas"</formula1>
      <formula2>0</formula2>
    </dataValidation>
  </dataValidations>
  <hyperlinks>
    <hyperlink ref="A14" r:id="rId2" display="Régime souhaité"/>
    <hyperlink ref="A95" r:id="rId3" display="Le règlement intérieur est à consulter sur le site de l’établissement (http://lyceepmf.fr)."/>
  </hyperlink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4"/>
  <legacyDrawing r:id="rId5"/>
</worksheet>
</file>

<file path=xl/worksheets/sheet3.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0.4921875" defaultRowHeight="15.8" zeroHeight="false" outlineLevelRow="0" outlineLevelCol="0"/>
  <cols>
    <col collapsed="false" customWidth="true" hidden="false" outlineLevel="0" max="1" min="1" style="1" width="11.38"/>
    <col collapsed="false" customWidth="false" hidden="false" outlineLevel="0" max="3" min="2" style="1" width="10.5"/>
    <col collapsed="false" customWidth="true" hidden="false" outlineLevel="0" max="4" min="4" style="1" width="15.87"/>
    <col collapsed="false" customWidth="true" hidden="false" outlineLevel="0" max="5" min="5" style="1" width="11.13"/>
    <col collapsed="false" customWidth="false" hidden="false" outlineLevel="0" max="8" min="6" style="1" width="10.5"/>
    <col collapsed="false" customWidth="true" hidden="false" outlineLevel="0" max="9" min="9" style="1" width="6.75"/>
    <col collapsed="false" customWidth="false" hidden="false" outlineLevel="0" max="64" min="10" style="1" width="10.5"/>
  </cols>
  <sheetData>
    <row r="1" customFormat="false" ht="22.7" hidden="false" customHeight="true" outlineLevel="0" collapsed="false">
      <c r="C1" s="3"/>
      <c r="H1" s="31"/>
      <c r="I1" s="31"/>
    </row>
    <row r="2" customFormat="false" ht="39.75" hidden="false" customHeight="true" outlineLevel="0" collapsed="false">
      <c r="C2" s="162" t="s">
        <v>118</v>
      </c>
      <c r="D2" s="162"/>
      <c r="E2" s="162"/>
      <c r="F2" s="162"/>
      <c r="G2" s="162"/>
      <c r="H2" s="31"/>
      <c r="I2" s="31"/>
    </row>
    <row r="3" customFormat="false" ht="39.75" hidden="false" customHeight="true" outlineLevel="0" collapsed="false">
      <c r="C3" s="6" t="s">
        <v>36</v>
      </c>
      <c r="D3" s="6"/>
      <c r="E3" s="163" t="n">
        <f aca="false">Inscription!E3</f>
        <v>2022</v>
      </c>
      <c r="F3" s="7" t="n">
        <f aca="false">(E3+1)</f>
        <v>2023</v>
      </c>
      <c r="G3" s="7"/>
      <c r="H3" s="31"/>
      <c r="I3" s="31"/>
    </row>
    <row r="4" customFormat="false" ht="22.7" hidden="false" customHeight="true" outlineLevel="0" collapsed="false">
      <c r="A4" s="8"/>
      <c r="B4" s="8"/>
      <c r="C4" s="8"/>
      <c r="D4" s="8"/>
      <c r="E4" s="8"/>
      <c r="F4" s="8"/>
      <c r="G4" s="8"/>
      <c r="H4" s="31"/>
      <c r="I4" s="31"/>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15" hidden="false" customHeight="true" outlineLevel="0" collapsed="false">
      <c r="A5" s="8"/>
      <c r="B5" s="8"/>
      <c r="C5" s="36" t="s">
        <v>37</v>
      </c>
      <c r="D5" s="36"/>
      <c r="E5" s="36"/>
      <c r="F5" s="36"/>
      <c r="G5" s="36"/>
      <c r="H5" s="31"/>
      <c r="I5" s="3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customFormat="false" ht="8.25" hidden="false" customHeight="true" outlineLevel="0" collapsed="false">
      <c r="A6" s="8"/>
      <c r="B6" s="8"/>
      <c r="C6" s="8"/>
      <c r="D6" s="8"/>
      <c r="E6" s="8"/>
      <c r="F6" s="8"/>
      <c r="G6" s="8"/>
      <c r="H6" s="37"/>
      <c r="I6" s="3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customFormat="false" ht="22.7" hidden="false" customHeight="true" outlineLevel="0" collapsed="false">
      <c r="A7" s="164" t="s">
        <v>40</v>
      </c>
      <c r="B7" s="165" t="str">
        <f aca="false">Inscription!$B$8</f>
        <v>2 - Complétez la classe</v>
      </c>
      <c r="C7" s="165"/>
      <c r="D7" s="165"/>
      <c r="E7" s="165"/>
      <c r="F7" s="165"/>
      <c r="G7" s="165"/>
      <c r="H7" s="165"/>
      <c r="I7" s="165"/>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customFormat="false" ht="8.45" hidden="false" customHeight="true" outlineLevel="0" collapsed="false">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customFormat="false" ht="22.7" hidden="false" customHeight="true" outlineLevel="0" collapsed="false">
      <c r="A9" s="166" t="s">
        <v>119</v>
      </c>
      <c r="B9" s="166"/>
      <c r="C9" s="166"/>
      <c r="D9" s="166"/>
      <c r="E9" s="167" t="str">
        <f aca="false">Inscription!C14</f>
        <v>à compléter obligatoirement</v>
      </c>
      <c r="F9" s="167"/>
      <c r="G9" s="167"/>
      <c r="H9" s="167"/>
      <c r="I9" s="16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customFormat="false" ht="8.45" hidden="false" customHeight="true" outlineLevel="0" collapsed="false">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22.7" hidden="false" customHeight="true" outlineLevel="0" collapsed="false">
      <c r="A11" s="168" t="s">
        <v>120</v>
      </c>
      <c r="B11" s="168"/>
      <c r="C11" s="168"/>
      <c r="D11" s="168"/>
      <c r="E11" s="168"/>
      <c r="F11" s="168"/>
      <c r="G11" s="168"/>
      <c r="H11" s="168"/>
      <c r="I11" s="16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22.7" hidden="false" customHeight="true" outlineLevel="0" collapsed="false">
      <c r="A12" s="169" t="s">
        <v>38</v>
      </c>
      <c r="B12" s="170" t="n">
        <f aca="false">Inscription!$B$7</f>
        <v>0</v>
      </c>
      <c r="C12" s="170"/>
      <c r="D12" s="170"/>
      <c r="E12" s="171" t="s">
        <v>39</v>
      </c>
      <c r="F12" s="172" t="n">
        <f aca="false">Inscription!$F$7</f>
        <v>0</v>
      </c>
      <c r="G12" s="172"/>
      <c r="H12" s="172"/>
      <c r="I12" s="17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row>
    <row r="13" customFormat="false" ht="22.7" hidden="false" customHeight="true" outlineLevel="0" collapsed="false">
      <c r="A13" s="87" t="s">
        <v>42</v>
      </c>
      <c r="B13" s="63" t="str">
        <f aca="false">Inscription!B10</f>
        <v>?</v>
      </c>
      <c r="C13" s="173"/>
      <c r="D13" s="53" t="s">
        <v>44</v>
      </c>
      <c r="E13" s="174" t="n">
        <f aca="false">Inscription!E10</f>
        <v>0</v>
      </c>
      <c r="F13" s="174"/>
      <c r="G13" s="174"/>
      <c r="H13" s="53" t="s">
        <v>65</v>
      </c>
      <c r="I13" s="95" t="str">
        <f aca="false">Inscription!I36</f>
        <v>?</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customFormat="false" ht="22.7" hidden="false" customHeight="true" outlineLevel="0" collapsed="false">
      <c r="A14" s="87" t="s">
        <v>45</v>
      </c>
      <c r="B14" s="175" t="n">
        <f aca="false">Inscription!B11</f>
        <v>0</v>
      </c>
      <c r="C14" s="175"/>
      <c r="D14" s="53" t="s">
        <v>121</v>
      </c>
      <c r="E14" s="176" t="n">
        <f aca="false">Inscription!D11</f>
        <v>0</v>
      </c>
      <c r="F14" s="176"/>
      <c r="G14" s="176"/>
      <c r="H14" s="53" t="s">
        <v>49</v>
      </c>
      <c r="I14" s="177" t="n">
        <f aca="false">Inscription!I11</f>
        <v>0</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customFormat="false" ht="22.7" hidden="false" customHeight="true" outlineLevel="0" collapsed="false">
      <c r="A15" s="87" t="s">
        <v>51</v>
      </c>
      <c r="B15" s="87"/>
      <c r="C15" s="176" t="n">
        <f aca="false">Inscription!C13</f>
        <v>0</v>
      </c>
      <c r="D15" s="176"/>
      <c r="E15" s="53" t="s">
        <v>122</v>
      </c>
      <c r="F15" s="53"/>
      <c r="G15" s="178" t="str">
        <f aca="false">Inscription!G13</f>
        <v>@</v>
      </c>
      <c r="H15" s="178"/>
      <c r="I15" s="17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179" t="s">
        <v>123</v>
      </c>
      <c r="B16" s="179"/>
      <c r="C16" s="179"/>
      <c r="D16" s="179"/>
      <c r="E16" s="179"/>
      <c r="F16" s="179"/>
      <c r="G16" s="179"/>
      <c r="H16" s="179"/>
      <c r="I16" s="179"/>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customFormat="false" ht="22.7" hidden="false" customHeight="true" outlineLevel="0" collapsed="false">
      <c r="A17" s="180"/>
      <c r="B17" s="180"/>
      <c r="C17" s="180"/>
      <c r="D17" s="180"/>
      <c r="E17" s="180"/>
      <c r="F17" s="180"/>
      <c r="G17" s="180"/>
      <c r="H17" s="180"/>
      <c r="I17" s="180"/>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customFormat="false" ht="22.7" hidden="false" customHeight="true" outlineLevel="0" collapsed="false">
      <c r="A18" s="132" t="s">
        <v>49</v>
      </c>
      <c r="B18" s="133"/>
      <c r="C18" s="181" t="s">
        <v>61</v>
      </c>
      <c r="D18" s="182"/>
      <c r="E18" s="182"/>
      <c r="F18" s="182"/>
      <c r="G18" s="182"/>
      <c r="H18" s="182"/>
      <c r="I18" s="182"/>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customFormat="false" ht="8.45" hidden="false" customHeight="true" outlineLevel="0" collapsed="false"/>
    <row r="20" customFormat="false" ht="22.7" hidden="false" customHeight="true" outlineLevel="0" collapsed="false">
      <c r="A20" s="183" t="s">
        <v>124</v>
      </c>
      <c r="B20" s="183"/>
      <c r="C20" s="184" t="str">
        <f aca="false">Inscription!I36</f>
        <v>?</v>
      </c>
      <c r="D20" s="185" t="str">
        <f aca="false">IF(C20="OUI","Demandez le transfert du dossier auprès de votre établissement d'origine.","")</f>
        <v/>
      </c>
      <c r="E20" s="185"/>
      <c r="F20" s="185"/>
      <c r="G20" s="185"/>
      <c r="H20" s="185"/>
      <c r="I20" s="185"/>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customFormat="false" ht="8.45" hidden="false" customHeight="true" outlineLevel="0" collapsed="false">
      <c r="A21" s="186"/>
      <c r="B21" s="63"/>
      <c r="C21" s="63"/>
      <c r="D21" s="63"/>
      <c r="E21" s="63"/>
      <c r="F21" s="63"/>
      <c r="G21" s="63"/>
      <c r="H21" s="63"/>
      <c r="I21" s="63"/>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customFormat="false" ht="22.7" hidden="false" customHeight="true" outlineLevel="0" collapsed="false">
      <c r="A22" s="187" t="s">
        <v>59</v>
      </c>
      <c r="B22" s="187"/>
      <c r="C22" s="187"/>
      <c r="D22" s="187"/>
      <c r="E22" s="187"/>
      <c r="F22" s="187"/>
      <c r="G22" s="187"/>
      <c r="H22" s="187"/>
      <c r="I22" s="18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customFormat="false" ht="22.7" hidden="false" customHeight="true" outlineLevel="0" collapsed="false">
      <c r="A23" s="188" t="s">
        <v>125</v>
      </c>
      <c r="B23" s="188"/>
      <c r="C23" s="188" t="s">
        <v>126</v>
      </c>
      <c r="D23" s="188"/>
      <c r="E23" s="188" t="s">
        <v>127</v>
      </c>
      <c r="F23" s="188"/>
      <c r="G23" s="188"/>
      <c r="H23" s="188"/>
      <c r="I23" s="188" t="s">
        <v>128</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row>
    <row r="24" customFormat="false" ht="22.7" hidden="false" customHeight="true" outlineLevel="0" collapsed="false">
      <c r="A24" s="189" t="n">
        <f aca="false">E3-1</f>
        <v>2021</v>
      </c>
      <c r="B24" s="190" t="n">
        <f aca="false">A24+1</f>
        <v>2022</v>
      </c>
      <c r="C24" s="188" t="n">
        <f aca="false">Inscription!B37</f>
        <v>0</v>
      </c>
      <c r="D24" s="188"/>
      <c r="E24" s="188" t="n">
        <f aca="false">Inscription!D34</f>
        <v>0</v>
      </c>
      <c r="F24" s="188"/>
      <c r="G24" s="188"/>
      <c r="H24" s="188"/>
      <c r="I24" s="188" t="n">
        <f aca="false">Inscription!B35</f>
        <v>0</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customFormat="false" ht="22.7" hidden="false" customHeight="true" outlineLevel="0" collapsed="false">
      <c r="A25" s="189" t="n">
        <f aca="false">A24-1</f>
        <v>2020</v>
      </c>
      <c r="B25" s="190" t="n">
        <f aca="false">B24-1</f>
        <v>2021</v>
      </c>
      <c r="C25" s="191"/>
      <c r="D25" s="191"/>
      <c r="E25" s="191"/>
      <c r="F25" s="191"/>
      <c r="G25" s="191"/>
      <c r="H25" s="191"/>
      <c r="I25" s="191"/>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row>
    <row r="26" customFormat="false" ht="22.7" hidden="false" customHeight="true" outlineLevel="0" collapsed="false">
      <c r="A26" s="189" t="n">
        <f aca="false">A25-1</f>
        <v>2019</v>
      </c>
      <c r="B26" s="190" t="n">
        <f aca="false">B25-1</f>
        <v>2020</v>
      </c>
      <c r="C26" s="191"/>
      <c r="D26" s="191"/>
      <c r="E26" s="191"/>
      <c r="F26" s="191"/>
      <c r="G26" s="191"/>
      <c r="H26" s="191"/>
      <c r="I26" s="191"/>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row>
    <row r="27" customFormat="false" ht="8.45" hidden="false" customHeight="true" outlineLevel="0" collapsed="false">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customFormat="false" ht="22.7" hidden="false" customHeight="true" outlineLevel="0" collapsed="false">
      <c r="A28" s="192" t="s">
        <v>129</v>
      </c>
      <c r="B28" s="192"/>
      <c r="C28" s="192"/>
      <c r="D28" s="193" t="str">
        <f aca="false">Inscription!B51</f>
        <v>?</v>
      </c>
      <c r="E28" s="193"/>
      <c r="F28" s="193"/>
      <c r="G28" s="194" t="n">
        <f aca="false">Inscription!G51</f>
        <v>0</v>
      </c>
      <c r="H28" s="194"/>
      <c r="I28" s="194"/>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row>
    <row r="29" customFormat="false" ht="22.7" hidden="false" customHeight="true" outlineLevel="0" collapsed="false">
      <c r="A29" s="128" t="s">
        <v>38</v>
      </c>
      <c r="B29" s="195" t="n">
        <f aca="false">Inscription!B50</f>
        <v>0</v>
      </c>
      <c r="C29" s="195"/>
      <c r="D29" s="195"/>
      <c r="E29" s="111" t="s">
        <v>79</v>
      </c>
      <c r="F29" s="196" t="n">
        <f aca="false">Inscription!F50</f>
        <v>0</v>
      </c>
      <c r="G29" s="196"/>
      <c r="H29" s="196"/>
      <c r="I29" s="196"/>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row>
    <row r="30" customFormat="false" ht="22.7" hidden="false" customHeight="true" outlineLevel="0" collapsed="false">
      <c r="A30" s="87" t="s">
        <v>48</v>
      </c>
      <c r="B30" s="178" t="n">
        <f aca="false">Inscription!B54</f>
        <v>0</v>
      </c>
      <c r="C30" s="178"/>
      <c r="D30" s="178"/>
      <c r="E30" s="178"/>
      <c r="F30" s="178"/>
      <c r="G30" s="178"/>
      <c r="H30" s="178"/>
      <c r="I30" s="17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row>
    <row r="31" customFormat="false" ht="22.7" hidden="false" customHeight="true" outlineLevel="0" collapsed="false">
      <c r="A31" s="87" t="s">
        <v>49</v>
      </c>
      <c r="B31" s="176" t="n">
        <f aca="false">Inscription!B55</f>
        <v>0</v>
      </c>
      <c r="C31" s="53" t="s">
        <v>61</v>
      </c>
      <c r="D31" s="177" t="n">
        <f aca="false">Inscription!D55</f>
        <v>0</v>
      </c>
      <c r="E31" s="177"/>
      <c r="F31" s="177"/>
      <c r="G31" s="177"/>
      <c r="H31" s="177"/>
      <c r="I31" s="177"/>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customFormat="false" ht="22.7" hidden="false" customHeight="true" outlineLevel="0" collapsed="false">
      <c r="A32" s="130" t="s">
        <v>85</v>
      </c>
      <c r="B32" s="197" t="n">
        <f aca="false">Inscription!B57</f>
        <v>0</v>
      </c>
      <c r="C32" s="197"/>
      <c r="D32" s="118" t="s">
        <v>86</v>
      </c>
      <c r="E32" s="197" t="n">
        <f aca="false">Inscription!E57</f>
        <v>0</v>
      </c>
      <c r="F32" s="197"/>
      <c r="G32" s="118" t="s">
        <v>87</v>
      </c>
      <c r="H32" s="198" t="n">
        <f aca="false">Inscription!H57</f>
        <v>0</v>
      </c>
      <c r="I32" s="19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row>
    <row r="33" customFormat="false" ht="22.7" hidden="false" customHeight="true" outlineLevel="0" collapsed="false">
      <c r="A33" s="87" t="s">
        <v>88</v>
      </c>
      <c r="B33" s="176" t="str">
        <f aca="false">Inscription!B59</f>
        <v>@</v>
      </c>
      <c r="C33" s="176"/>
      <c r="D33" s="176"/>
      <c r="E33" s="176"/>
      <c r="F33" s="63"/>
      <c r="G33" s="63"/>
      <c r="H33" s="63"/>
      <c r="I33" s="95"/>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customFormat="false" ht="22.7" hidden="false" customHeight="true" outlineLevel="0" collapsed="false">
      <c r="A34" s="199" t="s">
        <v>93</v>
      </c>
      <c r="B34" s="200" t="str">
        <f aca="false">Inscription!B62</f>
        <v>?</v>
      </c>
      <c r="C34" s="200"/>
      <c r="D34" s="200"/>
      <c r="E34" s="200"/>
      <c r="F34" s="200"/>
      <c r="G34" s="200"/>
      <c r="H34" s="200"/>
      <c r="I34" s="200"/>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customFormat="false" ht="8.45" hidden="false" customHeight="true" outlineLevel="0" collapsed="false">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row>
    <row r="36" customFormat="false" ht="22.7" hidden="false" customHeight="true" outlineLevel="0" collapsed="false">
      <c r="A36" s="192" t="s">
        <v>130</v>
      </c>
      <c r="B36" s="192"/>
      <c r="C36" s="192"/>
      <c r="D36" s="193" t="str">
        <f aca="false">Inscription!A66</f>
        <v>Parenté :</v>
      </c>
      <c r="E36" s="193"/>
      <c r="F36" s="193"/>
      <c r="G36" s="194" t="n">
        <f aca="false">Inscription!G66</f>
        <v>0</v>
      </c>
      <c r="H36" s="194"/>
      <c r="I36" s="194"/>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row>
    <row r="37" customFormat="false" ht="22.7" hidden="false" customHeight="true" outlineLevel="0" collapsed="false">
      <c r="A37" s="128" t="s">
        <v>38</v>
      </c>
      <c r="B37" s="195" t="n">
        <f aca="false">Inscription!B65</f>
        <v>0</v>
      </c>
      <c r="C37" s="195"/>
      <c r="D37" s="195"/>
      <c r="E37" s="111" t="s">
        <v>79</v>
      </c>
      <c r="F37" s="196" t="n">
        <f aca="false">Inscription!F65</f>
        <v>0</v>
      </c>
      <c r="G37" s="196"/>
      <c r="H37" s="196"/>
      <c r="I37" s="196"/>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customFormat="false" ht="22.7" hidden="false" customHeight="true" outlineLevel="0" collapsed="false">
      <c r="A38" s="87" t="s">
        <v>48</v>
      </c>
      <c r="B38" s="178" t="n">
        <f aca="false">Inscription!B69</f>
        <v>0</v>
      </c>
      <c r="C38" s="178"/>
      <c r="D38" s="178"/>
      <c r="E38" s="178"/>
      <c r="F38" s="178"/>
      <c r="G38" s="178"/>
      <c r="H38" s="178"/>
      <c r="I38" s="17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row>
    <row r="39" customFormat="false" ht="22.7" hidden="false" customHeight="true" outlineLevel="0" collapsed="false">
      <c r="A39" s="87" t="s">
        <v>49</v>
      </c>
      <c r="B39" s="176" t="n">
        <f aca="false">Inscription!B70</f>
        <v>0</v>
      </c>
      <c r="C39" s="53" t="s">
        <v>61</v>
      </c>
      <c r="D39" s="177" t="n">
        <f aca="false">Inscription!D70</f>
        <v>0</v>
      </c>
      <c r="E39" s="177"/>
      <c r="F39" s="177"/>
      <c r="G39" s="177"/>
      <c r="H39" s="177"/>
      <c r="I39" s="177"/>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row>
    <row r="40" customFormat="false" ht="22.7" hidden="false" customHeight="true" outlineLevel="0" collapsed="false">
      <c r="A40" s="130" t="s">
        <v>85</v>
      </c>
      <c r="B40" s="197" t="n">
        <f aca="false">Inscription!B72</f>
        <v>0</v>
      </c>
      <c r="C40" s="197"/>
      <c r="D40" s="118" t="s">
        <v>86</v>
      </c>
      <c r="E40" s="197" t="n">
        <f aca="false">Inscription!E72</f>
        <v>0</v>
      </c>
      <c r="F40" s="197"/>
      <c r="G40" s="118" t="s">
        <v>87</v>
      </c>
      <c r="H40" s="198" t="n">
        <f aca="false">Inscription!H72</f>
        <v>0</v>
      </c>
      <c r="I40" s="19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row>
    <row r="41" customFormat="false" ht="22.7" hidden="false" customHeight="true" outlineLevel="0" collapsed="false">
      <c r="A41" s="87" t="s">
        <v>88</v>
      </c>
      <c r="B41" s="176" t="str">
        <f aca="false">Inscription!B74</f>
        <v>@</v>
      </c>
      <c r="C41" s="176"/>
      <c r="D41" s="176"/>
      <c r="E41" s="176"/>
      <c r="F41" s="63"/>
      <c r="G41" s="63"/>
      <c r="H41" s="63"/>
      <c r="I41" s="95"/>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row>
    <row r="42" customFormat="false" ht="22.7" hidden="false" customHeight="true" outlineLevel="0" collapsed="false">
      <c r="A42" s="199" t="s">
        <v>93</v>
      </c>
      <c r="B42" s="200" t="str">
        <f aca="false">Inscription!B77</f>
        <v>?</v>
      </c>
      <c r="C42" s="200"/>
      <c r="D42" s="200"/>
      <c r="E42" s="200"/>
      <c r="F42" s="200"/>
      <c r="G42" s="200"/>
      <c r="H42" s="200"/>
      <c r="I42" s="200"/>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row>
    <row r="43" customFormat="false" ht="8.45" hidden="false" customHeight="true" outlineLevel="0" collapsed="false">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customFormat="false" ht="22.7" hidden="false" customHeight="true" outlineLevel="0" collapsed="false">
      <c r="A44" s="201" t="s">
        <v>131</v>
      </c>
      <c r="B44" s="201"/>
      <c r="C44" s="201"/>
      <c r="D44" s="201"/>
      <c r="E44" s="201"/>
      <c r="F44" s="201"/>
      <c r="G44" s="201"/>
      <c r="H44" s="201"/>
      <c r="I44" s="201"/>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customFormat="false" ht="22.7" hidden="false" customHeight="true" outlineLevel="0" collapsed="false">
      <c r="A45" s="188" t="s">
        <v>132</v>
      </c>
      <c r="B45" s="188"/>
      <c r="C45" s="188"/>
      <c r="D45" s="188" t="s">
        <v>133</v>
      </c>
      <c r="E45" s="188"/>
      <c r="F45" s="202" t="s">
        <v>134</v>
      </c>
      <c r="G45" s="202"/>
      <c r="H45" s="202" t="s">
        <v>135</v>
      </c>
      <c r="I45" s="202"/>
    </row>
    <row r="46" customFormat="false" ht="22.7" hidden="false" customHeight="true" outlineLevel="0" collapsed="false">
      <c r="A46" s="191"/>
      <c r="B46" s="191"/>
      <c r="C46" s="191"/>
      <c r="D46" s="191"/>
      <c r="E46" s="191"/>
      <c r="F46" s="203"/>
      <c r="G46" s="203"/>
      <c r="H46" s="203"/>
      <c r="I46" s="203"/>
    </row>
    <row r="47" customFormat="false" ht="22.7" hidden="false" customHeight="true" outlineLevel="0" collapsed="false">
      <c r="A47" s="191"/>
      <c r="B47" s="191"/>
      <c r="C47" s="191"/>
      <c r="D47" s="191"/>
      <c r="E47" s="191"/>
      <c r="F47" s="203"/>
      <c r="G47" s="203"/>
      <c r="H47" s="203"/>
      <c r="I47" s="203"/>
    </row>
    <row r="48" customFormat="false" ht="22.7" hidden="false" customHeight="true" outlineLevel="0" collapsed="false">
      <c r="A48" s="191"/>
      <c r="B48" s="191"/>
      <c r="C48" s="191"/>
      <c r="D48" s="191"/>
      <c r="E48" s="191"/>
      <c r="F48" s="203"/>
      <c r="G48" s="203"/>
      <c r="H48" s="203"/>
      <c r="I48" s="203"/>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row>
    <row r="49" customFormat="false" ht="8.45" hidden="false" customHeight="true" outlineLevel="0" collapsed="false"/>
    <row r="50" customFormat="false" ht="22.7" hidden="false" customHeight="true" outlineLevel="0" collapsed="false">
      <c r="A50" s="204" t="s">
        <v>136</v>
      </c>
      <c r="B50" s="204"/>
      <c r="C50" s="204"/>
      <c r="D50" s="204"/>
      <c r="E50" s="204"/>
      <c r="F50" s="204"/>
      <c r="G50" s="204"/>
      <c r="H50" s="204"/>
      <c r="I50" s="204"/>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row>
    <row r="51" customFormat="false" ht="22.7" hidden="false" customHeight="true" outlineLevel="0" collapsed="false">
      <c r="A51" s="188" t="s">
        <v>137</v>
      </c>
      <c r="B51" s="188"/>
      <c r="C51" s="188" t="s">
        <v>132</v>
      </c>
      <c r="D51" s="188"/>
      <c r="E51" s="188"/>
      <c r="F51" s="202" t="s">
        <v>138</v>
      </c>
      <c r="G51" s="202"/>
      <c r="H51" s="202" t="s">
        <v>135</v>
      </c>
      <c r="I51" s="202"/>
    </row>
    <row r="52" customFormat="false" ht="22.7" hidden="false" customHeight="true" outlineLevel="0" collapsed="false">
      <c r="A52" s="191"/>
      <c r="B52" s="191"/>
      <c r="C52" s="191"/>
      <c r="D52" s="191"/>
      <c r="E52" s="191"/>
      <c r="F52" s="203"/>
      <c r="G52" s="203"/>
      <c r="H52" s="203"/>
      <c r="I52" s="203"/>
    </row>
    <row r="53" customFormat="false" ht="8.45" hidden="false" customHeight="true" outlineLevel="0" collapsed="false"/>
    <row r="54" customFormat="false" ht="22.7" hidden="false" customHeight="true" outlineLevel="0" collapsed="false">
      <c r="A54" s="204" t="s">
        <v>139</v>
      </c>
      <c r="B54" s="204"/>
      <c r="C54" s="204"/>
      <c r="D54" s="204"/>
      <c r="E54" s="204"/>
      <c r="F54" s="204"/>
      <c r="G54" s="204"/>
      <c r="H54" s="204"/>
      <c r="I54" s="204"/>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row>
    <row r="55" customFormat="false" ht="22.7" hidden="false" customHeight="true" outlineLevel="0" collapsed="false">
      <c r="A55" s="188" t="s">
        <v>132</v>
      </c>
      <c r="B55" s="188"/>
      <c r="C55" s="188"/>
      <c r="D55" s="205" t="s">
        <v>140</v>
      </c>
      <c r="E55" s="188" t="s">
        <v>141</v>
      </c>
      <c r="F55" s="188" t="s">
        <v>142</v>
      </c>
      <c r="G55" s="188"/>
      <c r="H55" s="188" t="s">
        <v>86</v>
      </c>
      <c r="I55" s="188"/>
    </row>
    <row r="56" customFormat="false" ht="22.7" hidden="false" customHeight="true" outlineLevel="0" collapsed="false">
      <c r="A56" s="191"/>
      <c r="B56" s="191"/>
      <c r="C56" s="191"/>
      <c r="D56" s="191"/>
      <c r="E56" s="191"/>
      <c r="F56" s="191"/>
      <c r="G56" s="191"/>
      <c r="H56" s="191"/>
      <c r="I56" s="191"/>
    </row>
    <row r="57" customFormat="false" ht="22.7" hidden="false" customHeight="true" outlineLevel="0" collapsed="false">
      <c r="A57" s="191"/>
      <c r="B57" s="191"/>
      <c r="C57" s="191"/>
      <c r="D57" s="191"/>
      <c r="E57" s="191"/>
      <c r="F57" s="191"/>
      <c r="G57" s="191"/>
      <c r="H57" s="191"/>
      <c r="I57" s="191"/>
    </row>
    <row r="58" customFormat="false" ht="22.7" hidden="false" customHeight="true" outlineLevel="0" collapsed="false">
      <c r="A58" s="191"/>
      <c r="B58" s="191"/>
      <c r="C58" s="191"/>
      <c r="D58" s="191"/>
      <c r="E58" s="191"/>
      <c r="F58" s="191"/>
      <c r="G58" s="191"/>
      <c r="H58" s="191"/>
      <c r="I58" s="191"/>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row>
    <row r="59" customFormat="false" ht="8.45" hidden="false" customHeight="true" outlineLevel="0" collapsed="false"/>
    <row r="60" customFormat="false" ht="22.7" hidden="false" customHeight="true" outlineLevel="0" collapsed="false">
      <c r="A60" s="206" t="s">
        <v>143</v>
      </c>
      <c r="B60" s="206"/>
      <c r="C60" s="206"/>
      <c r="D60" s="206"/>
      <c r="E60" s="49" t="n">
        <f aca="false">E3</f>
        <v>2022</v>
      </c>
      <c r="F60" s="207" t="n">
        <f aca="false">E60+1</f>
        <v>2023</v>
      </c>
      <c r="G60" s="208"/>
      <c r="H60" s="208"/>
      <c r="I60" s="208"/>
    </row>
    <row r="61" customFormat="false" ht="22.7" hidden="false" customHeight="true" outlineLevel="0" collapsed="false">
      <c r="A61" s="209" t="s">
        <v>144</v>
      </c>
      <c r="B61" s="209"/>
      <c r="C61" s="209"/>
      <c r="D61" s="209"/>
      <c r="E61" s="209"/>
      <c r="F61" s="209"/>
      <c r="G61" s="209"/>
      <c r="H61" s="209"/>
      <c r="I61" s="209"/>
    </row>
    <row r="62" customFormat="false" ht="22.7" hidden="false" customHeight="true" outlineLevel="0" collapsed="false">
      <c r="A62" s="210" t="s">
        <v>145</v>
      </c>
      <c r="B62" s="210"/>
      <c r="C62" s="210"/>
      <c r="D62" s="210"/>
      <c r="E62" s="210"/>
      <c r="F62" s="210"/>
      <c r="G62" s="210"/>
      <c r="H62" s="210"/>
      <c r="I62" s="112" t="s">
        <v>43</v>
      </c>
    </row>
    <row r="63" customFormat="false" ht="22.7" hidden="false" customHeight="true" outlineLevel="0" collapsed="false">
      <c r="A63" s="211" t="s">
        <v>146</v>
      </c>
      <c r="B63" s="211"/>
      <c r="C63" s="211"/>
      <c r="D63" s="211"/>
      <c r="E63" s="211"/>
      <c r="F63" s="63"/>
      <c r="G63" s="13"/>
      <c r="H63" s="63"/>
      <c r="I63" s="114"/>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row>
    <row r="64" customFormat="false" ht="22.7" hidden="false" customHeight="true" outlineLevel="0" collapsed="false">
      <c r="A64" s="51" t="s">
        <v>147</v>
      </c>
      <c r="B64" s="51"/>
      <c r="C64" s="51"/>
      <c r="D64" s="51"/>
      <c r="E64" s="51"/>
      <c r="F64" s="110" t="s">
        <v>43</v>
      </c>
      <c r="G64" s="212"/>
      <c r="H64" s="213"/>
      <c r="I64" s="214"/>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row>
    <row r="65" customFormat="false" ht="22.7" hidden="false" customHeight="true" outlineLevel="0" collapsed="false">
      <c r="A65" s="215" t="s">
        <v>148</v>
      </c>
      <c r="B65" s="215" t="n">
        <f aca="false">Inscription!B88</f>
        <v>0</v>
      </c>
      <c r="C65" s="215"/>
      <c r="D65" s="215"/>
      <c r="E65" s="102"/>
      <c r="F65" s="102"/>
      <c r="G65" s="102"/>
      <c r="H65" s="102"/>
      <c r="I65" s="102"/>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row>
    <row r="66" customFormat="false" ht="22.7" hidden="false" customHeight="true" outlineLevel="0" collapsed="false">
      <c r="A66" s="51" t="s">
        <v>48</v>
      </c>
      <c r="B66" s="102"/>
      <c r="C66" s="102"/>
      <c r="D66" s="102"/>
      <c r="E66" s="102"/>
      <c r="F66" s="102"/>
      <c r="G66" s="102"/>
      <c r="H66" s="102"/>
      <c r="I66" s="102"/>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row>
    <row r="67" customFormat="false" ht="22.7" hidden="false" customHeight="true" outlineLevel="0" collapsed="false">
      <c r="A67" s="61" t="s">
        <v>49</v>
      </c>
      <c r="B67" s="70"/>
      <c r="C67" s="69" t="s">
        <v>61</v>
      </c>
      <c r="D67" s="216"/>
      <c r="E67" s="217" t="s">
        <v>149</v>
      </c>
      <c r="F67" s="217"/>
      <c r="G67" s="218"/>
      <c r="H67" s="218"/>
      <c r="I67" s="218"/>
    </row>
    <row r="69" customFormat="false" ht="22.7" hidden="false" customHeight="true" outlineLevel="0" collapsed="false">
      <c r="A69" s="219" t="s">
        <v>150</v>
      </c>
      <c r="B69" s="219"/>
      <c r="C69" s="219"/>
      <c r="D69" s="219"/>
      <c r="E69" s="219"/>
      <c r="F69" s="219"/>
      <c r="G69" s="219"/>
      <c r="H69" s="219"/>
      <c r="I69" s="219"/>
    </row>
    <row r="70" customFormat="false" ht="22.7" hidden="false" customHeight="true" outlineLevel="0" collapsed="false">
      <c r="A70" s="220" t="s">
        <v>151</v>
      </c>
      <c r="B70" s="220"/>
      <c r="C70" s="220"/>
      <c r="D70" s="220"/>
      <c r="E70" s="220"/>
      <c r="F70" s="220"/>
      <c r="G70" s="220"/>
      <c r="H70" s="220"/>
      <c r="I70" s="220"/>
    </row>
    <row r="71" customFormat="false" ht="22.7" hidden="false" customHeight="true" outlineLevel="0" collapsed="false">
      <c r="A71" s="221" t="s">
        <v>152</v>
      </c>
      <c r="B71" s="221"/>
      <c r="C71" s="110" t="s">
        <v>43</v>
      </c>
      <c r="D71" s="222"/>
      <c r="E71" s="222"/>
      <c r="F71" s="222"/>
      <c r="G71" s="222"/>
      <c r="H71" s="222"/>
      <c r="I71" s="223"/>
    </row>
    <row r="72" customFormat="false" ht="22.7" hidden="false" customHeight="true" outlineLevel="0" collapsed="false">
      <c r="A72" s="224" t="s">
        <v>153</v>
      </c>
      <c r="B72" s="224"/>
      <c r="C72" s="224"/>
      <c r="D72" s="224"/>
      <c r="E72" s="224"/>
      <c r="F72" s="224"/>
      <c r="G72" s="224"/>
      <c r="H72" s="224"/>
      <c r="I72" s="224"/>
    </row>
    <row r="73" customFormat="false" ht="8.45" hidden="false" customHeight="true" outlineLevel="0" collapsed="false"/>
    <row r="74" customFormat="false" ht="22.7" hidden="false" customHeight="true" outlineLevel="0" collapsed="false">
      <c r="A74" s="168" t="s">
        <v>154</v>
      </c>
      <c r="B74" s="168"/>
      <c r="C74" s="168"/>
      <c r="D74" s="168"/>
      <c r="E74" s="168"/>
      <c r="F74" s="168"/>
      <c r="G74" s="168"/>
      <c r="H74" s="168"/>
      <c r="I74" s="168"/>
    </row>
    <row r="75" customFormat="false" ht="22.7" hidden="false" customHeight="true" outlineLevel="0" collapsed="false">
      <c r="A75" s="220" t="s">
        <v>155</v>
      </c>
      <c r="B75" s="220"/>
      <c r="C75" s="220"/>
      <c r="D75" s="220"/>
      <c r="E75" s="220"/>
      <c r="F75" s="220"/>
      <c r="G75" s="220"/>
      <c r="H75" s="220"/>
      <c r="I75" s="220"/>
    </row>
    <row r="76" customFormat="false" ht="22.7" hidden="false" customHeight="true" outlineLevel="0" collapsed="false">
      <c r="A76" s="225" t="s">
        <v>156</v>
      </c>
      <c r="B76" s="226" t="s">
        <v>43</v>
      </c>
      <c r="C76" s="227"/>
      <c r="D76" s="228"/>
      <c r="E76" s="227"/>
      <c r="F76" s="227"/>
      <c r="G76" s="227"/>
      <c r="H76" s="227"/>
      <c r="I76" s="229"/>
    </row>
    <row r="77" customFormat="false" ht="8.45" hidden="false" customHeight="true" outlineLevel="0" collapsed="false"/>
    <row r="78" customFormat="false" ht="22.7" hidden="false" customHeight="true" outlineLevel="0" collapsed="false">
      <c r="A78" s="230" t="s">
        <v>157</v>
      </c>
      <c r="B78" s="230"/>
      <c r="C78" s="230"/>
      <c r="D78" s="230"/>
      <c r="E78" s="230"/>
      <c r="F78" s="230"/>
      <c r="G78" s="230"/>
      <c r="H78" s="230"/>
      <c r="I78" s="230"/>
    </row>
    <row r="79" customFormat="false" ht="22.7" hidden="false" customHeight="true" outlineLevel="0" collapsed="false">
      <c r="A79" s="231" t="s">
        <v>158</v>
      </c>
      <c r="B79" s="232" t="s">
        <v>43</v>
      </c>
      <c r="C79" s="233"/>
      <c r="D79" s="233"/>
      <c r="E79" s="233"/>
      <c r="F79" s="233"/>
      <c r="G79" s="233"/>
      <c r="H79" s="233"/>
      <c r="I79" s="234"/>
    </row>
    <row r="80" customFormat="false" ht="29.3" hidden="false" customHeight="true" outlineLevel="0" collapsed="false">
      <c r="A80" s="235" t="s">
        <v>159</v>
      </c>
      <c r="B80" s="235"/>
      <c r="C80" s="235"/>
      <c r="D80" s="235"/>
      <c r="E80" s="235"/>
      <c r="F80" s="236"/>
      <c r="G80" s="236"/>
      <c r="H80" s="236"/>
      <c r="I80" s="236"/>
    </row>
    <row r="81" customFormat="false" ht="22.7" hidden="false" customHeight="true" outlineLevel="0" collapsed="false">
      <c r="A81" s="235" t="s">
        <v>160</v>
      </c>
      <c r="B81" s="235"/>
      <c r="C81" s="236" t="s">
        <v>43</v>
      </c>
      <c r="D81" s="236"/>
      <c r="E81" s="236"/>
      <c r="F81" s="236"/>
      <c r="G81" s="236"/>
      <c r="H81" s="236"/>
      <c r="I81" s="236"/>
    </row>
    <row r="82" customFormat="false" ht="22.7" hidden="false" customHeight="true" outlineLevel="0" collapsed="false">
      <c r="A82" s="237" t="s">
        <v>161</v>
      </c>
      <c r="B82" s="237"/>
      <c r="C82" s="237"/>
      <c r="D82" s="238"/>
      <c r="E82" s="238"/>
      <c r="F82" s="238"/>
      <c r="G82" s="238"/>
      <c r="H82" s="238"/>
      <c r="I82" s="238"/>
    </row>
    <row r="83" customFormat="false" ht="82.9" hidden="false" customHeight="true" outlineLevel="0" collapsed="false"/>
    <row r="84" customFormat="false" ht="22.7" hidden="false" customHeight="true" outlineLevel="0" collapsed="false">
      <c r="A84" s="239" t="s">
        <v>162</v>
      </c>
      <c r="B84" s="239"/>
      <c r="C84" s="239"/>
      <c r="D84" s="239"/>
      <c r="E84" s="239"/>
      <c r="F84" s="239"/>
      <c r="G84" s="239"/>
      <c r="H84" s="239"/>
      <c r="I84" s="239"/>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row>
    <row r="85" customFormat="false" ht="22.7" hidden="false" customHeight="true" outlineLevel="0" collapsed="false">
      <c r="A85" s="240" t="s">
        <v>121</v>
      </c>
      <c r="B85" s="140" t="str">
        <f aca="false">Inscription!D99</f>
        <v>à compléter</v>
      </c>
      <c r="C85" s="140"/>
      <c r="D85" s="140"/>
      <c r="E85" s="140"/>
      <c r="F85" s="140"/>
      <c r="G85" s="53" t="s">
        <v>163</v>
      </c>
      <c r="H85" s="241" t="str">
        <f aca="false">IF(ISBLANK(Inscription!$H$99),"",Inscription!$H$99)</f>
        <v>à compléter</v>
      </c>
      <c r="I85" s="241"/>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row>
    <row r="86" customFormat="false" ht="54.7" hidden="false" customHeight="true" outlineLevel="0" collapsed="false">
      <c r="A86" s="242" t="s">
        <v>164</v>
      </c>
      <c r="B86" s="242"/>
      <c r="C86" s="243" t="s">
        <v>165</v>
      </c>
      <c r="D86" s="243"/>
      <c r="E86" s="243" t="s">
        <v>166</v>
      </c>
      <c r="F86" s="243"/>
      <c r="G86" s="244" t="s">
        <v>167</v>
      </c>
      <c r="H86" s="244"/>
      <c r="I86" s="244"/>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row>
    <row r="87" customFormat="false" ht="70.45" hidden="false" customHeight="true" outlineLevel="0" collapsed="false">
      <c r="A87" s="245"/>
      <c r="B87" s="245"/>
      <c r="C87" s="246"/>
      <c r="D87" s="246"/>
      <c r="E87" s="246"/>
      <c r="F87" s="246"/>
      <c r="G87" s="247"/>
      <c r="H87" s="247"/>
      <c r="I87" s="247"/>
    </row>
    <row r="88" customFormat="false" ht="11.6" hidden="false" customHeight="true" outlineLevel="0" collapsed="false"/>
    <row r="89" customFormat="false" ht="35.7" hidden="false" customHeight="true" outlineLevel="0" collapsed="false">
      <c r="A89" s="248" t="s">
        <v>168</v>
      </c>
      <c r="B89" s="248"/>
      <c r="C89" s="248"/>
      <c r="D89" s="248"/>
      <c r="E89" s="248"/>
      <c r="F89" s="248"/>
      <c r="G89" s="248"/>
      <c r="H89" s="248"/>
      <c r="I89" s="24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row>
    <row r="90" customFormat="false" ht="22.7" hidden="false" customHeight="true" outlineLevel="0" collapsed="false">
      <c r="A90" s="249" t="s">
        <v>169</v>
      </c>
      <c r="B90" s="249"/>
      <c r="C90" s="249"/>
      <c r="D90" s="249"/>
      <c r="E90" s="249"/>
      <c r="F90" s="249"/>
      <c r="G90" s="249"/>
      <c r="H90" s="249"/>
      <c r="I90" s="249"/>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row>
    <row r="91" customFormat="false" ht="22.7" hidden="false" customHeight="true" outlineLevel="0" collapsed="false">
      <c r="A91" s="250" t="s">
        <v>132</v>
      </c>
      <c r="B91" s="250"/>
      <c r="C91" s="250" t="s">
        <v>170</v>
      </c>
      <c r="D91" s="250"/>
      <c r="E91" s="250"/>
      <c r="F91" s="251" t="s">
        <v>134</v>
      </c>
      <c r="G91" s="251"/>
      <c r="H91" s="251" t="s">
        <v>135</v>
      </c>
      <c r="I91" s="251"/>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row>
    <row r="92" customFormat="false" ht="22.7" hidden="false" customHeight="true" outlineLevel="0" collapsed="false">
      <c r="A92" s="191"/>
      <c r="B92" s="191"/>
      <c r="C92" s="191"/>
      <c r="D92" s="191"/>
      <c r="E92" s="191"/>
      <c r="F92" s="191"/>
      <c r="G92" s="191"/>
      <c r="H92" s="191"/>
      <c r="I92" s="191"/>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row>
    <row r="93" customFormat="false" ht="22.7" hidden="false" customHeight="true" outlineLevel="0" collapsed="false">
      <c r="A93" s="191"/>
      <c r="B93" s="191"/>
      <c r="C93" s="191"/>
      <c r="D93" s="191"/>
      <c r="E93" s="191"/>
      <c r="F93" s="191"/>
      <c r="G93" s="191"/>
      <c r="H93" s="191"/>
      <c r="I93" s="191"/>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row>
    <row r="94" customFormat="false" ht="22.7" hidden="false" customHeight="true" outlineLevel="0" collapsed="false">
      <c r="A94" s="191"/>
      <c r="B94" s="191"/>
      <c r="C94" s="191"/>
      <c r="D94" s="191"/>
      <c r="E94" s="191"/>
      <c r="F94" s="191"/>
      <c r="G94" s="191"/>
      <c r="H94" s="191"/>
      <c r="I94" s="191"/>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row>
    <row r="95" customFormat="false" ht="27.95" hidden="false" customHeight="true" outlineLevel="0" collapsed="false">
      <c r="A95" s="252" t="s">
        <v>171</v>
      </c>
      <c r="B95" s="252"/>
      <c r="C95" s="252"/>
      <c r="D95" s="252"/>
      <c r="E95" s="252"/>
      <c r="F95" s="252"/>
      <c r="G95" s="252"/>
      <c r="H95" s="252"/>
      <c r="I95" s="252"/>
    </row>
    <row r="96" customFormat="false" ht="7.5" hidden="false" customHeight="true" outlineLevel="0" collapsed="false">
      <c r="A96" s="253"/>
      <c r="B96" s="253"/>
      <c r="C96" s="253"/>
      <c r="D96" s="253"/>
      <c r="E96" s="253"/>
      <c r="F96" s="253"/>
      <c r="G96" s="253"/>
      <c r="H96" s="253"/>
      <c r="I96" s="253"/>
    </row>
    <row r="97" customFormat="false" ht="22.7" hidden="false" customHeight="true" outlineLevel="0" collapsed="false">
      <c r="A97" s="168" t="s">
        <v>172</v>
      </c>
      <c r="B97" s="168"/>
      <c r="C97" s="168"/>
      <c r="D97" s="168"/>
      <c r="E97" s="168"/>
      <c r="F97" s="168"/>
      <c r="G97" s="168"/>
      <c r="H97" s="168"/>
      <c r="I97" s="168"/>
    </row>
    <row r="98" customFormat="false" ht="22.7" hidden="false" customHeight="true" outlineLevel="0" collapsed="false">
      <c r="A98" s="254" t="s">
        <v>43</v>
      </c>
      <c r="B98" s="255" t="s">
        <v>173</v>
      </c>
      <c r="C98" s="256" t="s">
        <v>43</v>
      </c>
      <c r="D98" s="256"/>
      <c r="E98" s="256"/>
      <c r="F98" s="256"/>
      <c r="G98" s="256"/>
      <c r="H98" s="256"/>
      <c r="I98" s="256"/>
    </row>
    <row r="99" customFormat="false" ht="8.45" hidden="false" customHeight="true" outlineLevel="0" collapsed="false"/>
    <row r="100" customFormat="false" ht="22.7" hidden="false" customHeight="true" outlineLevel="0" collapsed="false">
      <c r="A100" s="204" t="s">
        <v>174</v>
      </c>
      <c r="B100" s="204"/>
      <c r="C100" s="204"/>
      <c r="D100" s="204"/>
      <c r="E100" s="204"/>
      <c r="F100" s="204"/>
      <c r="G100" s="204"/>
      <c r="H100" s="204"/>
      <c r="I100" s="204"/>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customFormat="false" ht="32.65" hidden="false" customHeight="true" outlineLevel="0" collapsed="false">
      <c r="A101" s="257" t="s">
        <v>175</v>
      </c>
      <c r="B101" s="257"/>
      <c r="C101" s="257"/>
      <c r="D101" s="257" t="s">
        <v>140</v>
      </c>
      <c r="E101" s="257" t="s">
        <v>141</v>
      </c>
      <c r="F101" s="257" t="s">
        <v>142</v>
      </c>
      <c r="G101" s="257"/>
      <c r="H101" s="257" t="s">
        <v>86</v>
      </c>
      <c r="I101" s="257"/>
    </row>
    <row r="102" customFormat="false" ht="32.5" hidden="false" customHeight="true" outlineLevel="0" collapsed="false">
      <c r="A102" s="258"/>
      <c r="B102" s="258"/>
      <c r="C102" s="258"/>
      <c r="D102" s="258"/>
      <c r="E102" s="258"/>
      <c r="F102" s="258"/>
      <c r="G102" s="258"/>
      <c r="H102" s="258"/>
      <c r="I102" s="258"/>
    </row>
    <row r="103" customFormat="false" ht="32.5" hidden="false" customHeight="true" outlineLevel="0" collapsed="false">
      <c r="A103" s="258"/>
      <c r="B103" s="258"/>
      <c r="C103" s="258"/>
      <c r="D103" s="258"/>
      <c r="E103" s="258"/>
      <c r="F103" s="258"/>
      <c r="G103" s="258"/>
      <c r="H103" s="258"/>
      <c r="I103" s="258"/>
    </row>
    <row r="104" customFormat="false" ht="32.5" hidden="false" customHeight="true" outlineLevel="0" collapsed="false">
      <c r="A104" s="258"/>
      <c r="B104" s="258"/>
      <c r="C104" s="258"/>
      <c r="D104" s="258"/>
      <c r="E104" s="258"/>
      <c r="F104" s="258"/>
      <c r="G104" s="258"/>
      <c r="H104" s="258"/>
      <c r="I104" s="25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row>
    <row r="105" customFormat="false" ht="8.1" hidden="false" customHeight="true" outlineLevel="0" collapsed="false"/>
    <row r="106" customFormat="false" ht="22.7" hidden="false" customHeight="true" outlineLevel="0" collapsed="false">
      <c r="A106" s="239" t="s">
        <v>176</v>
      </c>
      <c r="B106" s="239"/>
      <c r="C106" s="239"/>
      <c r="D106" s="239"/>
      <c r="E106" s="239"/>
      <c r="F106" s="239"/>
      <c r="G106" s="239"/>
      <c r="H106" s="239"/>
      <c r="I106" s="239"/>
    </row>
    <row r="107" customFormat="false" ht="48.9" hidden="false" customHeight="true" outlineLevel="0" collapsed="false">
      <c r="A107" s="259" t="s">
        <v>177</v>
      </c>
      <c r="B107" s="259"/>
      <c r="C107" s="259"/>
      <c r="D107" s="259"/>
      <c r="E107" s="259"/>
      <c r="F107" s="259"/>
      <c r="G107" s="259"/>
      <c r="H107" s="259"/>
      <c r="I107" s="112" t="s">
        <v>43</v>
      </c>
    </row>
    <row r="108" customFormat="false" ht="7.5" hidden="false" customHeight="true" outlineLevel="0" collapsed="false">
      <c r="A108" s="210"/>
      <c r="B108" s="210"/>
      <c r="C108" s="210"/>
      <c r="D108" s="210"/>
      <c r="E108" s="210"/>
      <c r="F108" s="210"/>
      <c r="G108" s="210"/>
      <c r="H108" s="210"/>
      <c r="I108" s="260"/>
    </row>
    <row r="109" customFormat="false" ht="22.7" hidden="false" customHeight="true" outlineLevel="0" collapsed="false">
      <c r="A109" s="261" t="s">
        <v>162</v>
      </c>
      <c r="B109" s="261"/>
      <c r="C109" s="261"/>
      <c r="D109" s="261"/>
      <c r="E109" s="53" t="s">
        <v>121</v>
      </c>
      <c r="F109" s="137" t="n">
        <f aca="false">Inscription!H134</f>
        <v>0</v>
      </c>
      <c r="G109" s="53" t="s">
        <v>163</v>
      </c>
      <c r="H109" s="241" t="str">
        <f aca="false">IF(ISBLANK(Inscription!$H$99),"",Inscription!$H$99)</f>
        <v>à compléter</v>
      </c>
      <c r="I109" s="241"/>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row>
    <row r="110" customFormat="false" ht="53.85" hidden="false" customHeight="true" outlineLevel="0" collapsed="false">
      <c r="A110" s="262"/>
      <c r="B110" s="263"/>
      <c r="C110" s="243" t="s">
        <v>165</v>
      </c>
      <c r="D110" s="243"/>
      <c r="E110" s="243" t="s">
        <v>166</v>
      </c>
      <c r="F110" s="243"/>
      <c r="G110" s="244" t="s">
        <v>167</v>
      </c>
      <c r="H110" s="244"/>
      <c r="I110" s="244"/>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row>
    <row r="111" customFormat="false" ht="109.45" hidden="false" customHeight="true" outlineLevel="0" collapsed="false">
      <c r="A111" s="264"/>
      <c r="B111" s="265"/>
      <c r="C111" s="246"/>
      <c r="D111" s="246"/>
      <c r="E111" s="246"/>
      <c r="F111" s="246"/>
      <c r="G111" s="247"/>
      <c r="H111" s="247"/>
      <c r="I111" s="247"/>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row>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mergeCells count="162">
    <mergeCell ref="H1:I5"/>
    <mergeCell ref="C2:G2"/>
    <mergeCell ref="C3:D3"/>
    <mergeCell ref="F3:G3"/>
    <mergeCell ref="C5:G5"/>
    <mergeCell ref="B7:I7"/>
    <mergeCell ref="A9:D9"/>
    <mergeCell ref="E9:I9"/>
    <mergeCell ref="A11:I11"/>
    <mergeCell ref="B12:D12"/>
    <mergeCell ref="F12:I12"/>
    <mergeCell ref="E13:G13"/>
    <mergeCell ref="B14:C14"/>
    <mergeCell ref="E14:G14"/>
    <mergeCell ref="A15:B15"/>
    <mergeCell ref="C15:D15"/>
    <mergeCell ref="E15:F15"/>
    <mergeCell ref="G15:I15"/>
    <mergeCell ref="A16:I16"/>
    <mergeCell ref="A17:I17"/>
    <mergeCell ref="D18:I18"/>
    <mergeCell ref="A20:B20"/>
    <mergeCell ref="D20:I20"/>
    <mergeCell ref="A22:I22"/>
    <mergeCell ref="A23:B23"/>
    <mergeCell ref="C23:D23"/>
    <mergeCell ref="E23:H23"/>
    <mergeCell ref="C24:D24"/>
    <mergeCell ref="E24:H24"/>
    <mergeCell ref="C25:D25"/>
    <mergeCell ref="E25:H25"/>
    <mergeCell ref="C26:D26"/>
    <mergeCell ref="E26:H26"/>
    <mergeCell ref="A28:C28"/>
    <mergeCell ref="D28:F28"/>
    <mergeCell ref="G28:I28"/>
    <mergeCell ref="B29:D29"/>
    <mergeCell ref="F29:I29"/>
    <mergeCell ref="B30:I30"/>
    <mergeCell ref="D31:I31"/>
    <mergeCell ref="B32:C32"/>
    <mergeCell ref="E32:F32"/>
    <mergeCell ref="H32:I32"/>
    <mergeCell ref="B33:E33"/>
    <mergeCell ref="B34:I34"/>
    <mergeCell ref="A36:C36"/>
    <mergeCell ref="D36:F36"/>
    <mergeCell ref="G36:I36"/>
    <mergeCell ref="B37:D37"/>
    <mergeCell ref="F37:I37"/>
    <mergeCell ref="B38:I38"/>
    <mergeCell ref="D39:I39"/>
    <mergeCell ref="B40:C40"/>
    <mergeCell ref="E40:F40"/>
    <mergeCell ref="H40:I40"/>
    <mergeCell ref="B41:E41"/>
    <mergeCell ref="B42:I42"/>
    <mergeCell ref="A44:I44"/>
    <mergeCell ref="A45:C45"/>
    <mergeCell ref="D45:E45"/>
    <mergeCell ref="F45:G45"/>
    <mergeCell ref="H45:I45"/>
    <mergeCell ref="A46:C46"/>
    <mergeCell ref="D46:E46"/>
    <mergeCell ref="F46:G46"/>
    <mergeCell ref="H46:I46"/>
    <mergeCell ref="A47:C47"/>
    <mergeCell ref="D47:E47"/>
    <mergeCell ref="F47:G47"/>
    <mergeCell ref="H47:I47"/>
    <mergeCell ref="A48:C48"/>
    <mergeCell ref="D48:E48"/>
    <mergeCell ref="F48:G48"/>
    <mergeCell ref="H48:I48"/>
    <mergeCell ref="A50:I50"/>
    <mergeCell ref="A51:B51"/>
    <mergeCell ref="C51:E51"/>
    <mergeCell ref="F51:G51"/>
    <mergeCell ref="H51:I51"/>
    <mergeCell ref="A52:B52"/>
    <mergeCell ref="C52:E52"/>
    <mergeCell ref="F52:G52"/>
    <mergeCell ref="H52:I52"/>
    <mergeCell ref="A54:I54"/>
    <mergeCell ref="A55:C55"/>
    <mergeCell ref="E55:I55"/>
    <mergeCell ref="A56:C56"/>
    <mergeCell ref="E56:I56"/>
    <mergeCell ref="A57:C57"/>
    <mergeCell ref="E57:I57"/>
    <mergeCell ref="A58:C58"/>
    <mergeCell ref="E58:I58"/>
    <mergeCell ref="A60:D60"/>
    <mergeCell ref="G60:I60"/>
    <mergeCell ref="A61:I61"/>
    <mergeCell ref="A62:H62"/>
    <mergeCell ref="A63:E63"/>
    <mergeCell ref="A64:E64"/>
    <mergeCell ref="A65:D65"/>
    <mergeCell ref="E65:I65"/>
    <mergeCell ref="B66:I66"/>
    <mergeCell ref="E67:F67"/>
    <mergeCell ref="G67:I67"/>
    <mergeCell ref="A69:I69"/>
    <mergeCell ref="A70:I70"/>
    <mergeCell ref="A71:B71"/>
    <mergeCell ref="A72:I72"/>
    <mergeCell ref="A74:I74"/>
    <mergeCell ref="A75:I75"/>
    <mergeCell ref="A78:I78"/>
    <mergeCell ref="A80:E80"/>
    <mergeCell ref="F80:I80"/>
    <mergeCell ref="A81:B81"/>
    <mergeCell ref="C81:I81"/>
    <mergeCell ref="A82:C82"/>
    <mergeCell ref="D82:I82"/>
    <mergeCell ref="A84:I84"/>
    <mergeCell ref="B85:F85"/>
    <mergeCell ref="H85:I85"/>
    <mergeCell ref="A86:B86"/>
    <mergeCell ref="C86:D86"/>
    <mergeCell ref="E86:F86"/>
    <mergeCell ref="G86:I86"/>
    <mergeCell ref="A87:B87"/>
    <mergeCell ref="C87:D87"/>
    <mergeCell ref="E87:F87"/>
    <mergeCell ref="G87:I87"/>
    <mergeCell ref="A89:I89"/>
    <mergeCell ref="A90:I90"/>
    <mergeCell ref="A91:B91"/>
    <mergeCell ref="C91:E91"/>
    <mergeCell ref="F91:G91"/>
    <mergeCell ref="H91:I91"/>
    <mergeCell ref="A92:B92"/>
    <mergeCell ref="C92:E92"/>
    <mergeCell ref="F92:G92"/>
    <mergeCell ref="H92:I92"/>
    <mergeCell ref="A93:B93"/>
    <mergeCell ref="C93:E93"/>
    <mergeCell ref="F93:G93"/>
    <mergeCell ref="H93:I93"/>
    <mergeCell ref="A94:B94"/>
    <mergeCell ref="C94:E94"/>
    <mergeCell ref="F94:G94"/>
    <mergeCell ref="H94:I94"/>
    <mergeCell ref="A95:I95"/>
    <mergeCell ref="A97:I97"/>
    <mergeCell ref="C98:I98"/>
    <mergeCell ref="A100:I100"/>
    <mergeCell ref="A101:I101"/>
    <mergeCell ref="A102:I104"/>
    <mergeCell ref="A106:I106"/>
    <mergeCell ref="A107:H107"/>
    <mergeCell ref="A108:H108"/>
    <mergeCell ref="A109:D109"/>
    <mergeCell ref="H109:I109"/>
    <mergeCell ref="C110:D110"/>
    <mergeCell ref="E110:F110"/>
    <mergeCell ref="G110:I110"/>
    <mergeCell ref="C111:D111"/>
    <mergeCell ref="E111:F111"/>
    <mergeCell ref="G111:I111"/>
  </mergeCells>
  <dataValidations count="11">
    <dataValidation allowBlank="true" operator="equal" showDropDown="false" showErrorMessage="true" showInputMessage="false" sqref="I62" type="list">
      <formula1>"?,OUI,NON"</formula1>
      <formula2>0</formula2>
    </dataValidation>
    <dataValidation allowBlank="true" operator="equal" showDropDown="false" showErrorMessage="true" showInputMessage="false" sqref="F64" type="list">
      <formula1>"?,OUI,NON"</formula1>
      <formula2>0</formula2>
    </dataValidation>
    <dataValidation allowBlank="true" operator="equal" showDropDown="false" showErrorMessage="true" showInputMessage="false" sqref="C71" type="list">
      <formula1>"?,OUI,NON"</formula1>
      <formula2>0</formula2>
    </dataValidation>
    <dataValidation allowBlank="true" operator="equal" showDropDown="false" showErrorMessage="true" showInputMessage="false" sqref="B76" type="list">
      <formula1>"?,OUI,NON"</formula1>
      <formula2>0</formula2>
    </dataValidation>
    <dataValidation allowBlank="true" operator="equal" showDropDown="false" showErrorMessage="true" showInputMessage="false" sqref="B79" type="list">
      <formula1>"?,Familiale,Covoiturage,Personnelle,Non"</formula1>
      <formula2>0</formula2>
    </dataValidation>
    <dataValidation allowBlank="true" operator="equal" showDropDown="false" showErrorMessage="true" showInputMessage="false" sqref="B80" type="list">
      <formula1>"_,Familiale,Covoiturage,Personnelle"</formula1>
      <formula2>0</formula2>
    </dataValidation>
    <dataValidation allowBlank="true" operator="equal" showDropDown="false" showErrorMessage="true" showInputMessage="false" sqref="C81" type="list">
      <formula1>"?,J'accepte que la vie scolaire communique mes coordonnées aux familles proches de chez moi.,Je ne souhaite pas y participer."</formula1>
      <formula2>0</formula2>
    </dataValidation>
    <dataValidation allowBlank="true" operator="equal" showDropDown="false" showErrorMessage="true" showInputMessage="false" sqref="I81" type="list">
      <formula1>"_,OUI,NON"</formula1>
      <formula2>0</formula2>
    </dataValidation>
    <dataValidation allowBlank="true" operator="equal" showDropDown="false" showErrorMessage="true" showInputMessage="false" sqref="A98" type="list">
      <formula1>"?,Ma fille,Mon fils"</formula1>
      <formula2>0</formula2>
    </dataValidation>
    <dataValidation allowBlank="true" operator="equal" showDropDown="false" showErrorMessage="true" showInputMessage="false" sqref="C98" type="list">
      <formula1>"?,dimanche soir entre 19 h 30 et 22 h 00 (maximum).,lundi matin avant la 1ère heure de cours."</formula1>
      <formula2>0</formula2>
    </dataValidation>
    <dataValidation allowBlank="true" operator="equal" showDropDown="false" showErrorMessage="true" showInputMessage="false" sqref="I107" type="list">
      <formula1>"?,OUI,NON"</formula1>
      <formula2>0</formula2>
    </dataValidation>
  </dataValidation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0.4921875" defaultRowHeight="15.8" zeroHeight="false" outlineLevelRow="0" outlineLevelCol="0"/>
  <cols>
    <col collapsed="false" customWidth="true" hidden="false" outlineLevel="0" max="1" min="1" style="1" width="11.38"/>
    <col collapsed="false" customWidth="false" hidden="false" outlineLevel="0" max="3" min="2" style="1" width="10.5"/>
    <col collapsed="false" customWidth="true" hidden="false" outlineLevel="0" max="4" min="4" style="1" width="15.87"/>
    <col collapsed="false" customWidth="true" hidden="false" outlineLevel="0" max="5" min="5" style="1" width="11.13"/>
    <col collapsed="false" customWidth="false" hidden="false" outlineLevel="0" max="8" min="6" style="1" width="10.5"/>
    <col collapsed="false" customWidth="true" hidden="false" outlineLevel="0" max="9" min="9" style="1" width="6.75"/>
    <col collapsed="false" customWidth="false" hidden="false" outlineLevel="0" max="64" min="10" style="1" width="10.5"/>
  </cols>
  <sheetData>
    <row r="1" customFormat="false" ht="22.7" hidden="false" customHeight="true" outlineLevel="0" collapsed="false">
      <c r="C1" s="3"/>
      <c r="H1" s="266"/>
      <c r="I1" s="266"/>
    </row>
    <row r="2" customFormat="false" ht="39.75" hidden="false" customHeight="true" outlineLevel="0" collapsed="false">
      <c r="C2" s="162" t="s">
        <v>178</v>
      </c>
      <c r="D2" s="162"/>
      <c r="E2" s="162"/>
      <c r="F2" s="162"/>
      <c r="G2" s="162"/>
      <c r="H2" s="266"/>
      <c r="I2" s="266"/>
    </row>
    <row r="3" customFormat="false" ht="39.75" hidden="false" customHeight="true" outlineLevel="0" collapsed="false">
      <c r="C3" s="6" t="s">
        <v>36</v>
      </c>
      <c r="D3" s="6"/>
      <c r="E3" s="163" t="n">
        <f aca="false">Inscription!E3</f>
        <v>2022</v>
      </c>
      <c r="F3" s="267" t="n">
        <f aca="false">Inscription!F3</f>
        <v>2023</v>
      </c>
      <c r="G3" s="267"/>
      <c r="H3" s="266"/>
      <c r="I3" s="266"/>
    </row>
    <row r="4" customFormat="false" ht="22.7" hidden="false" customHeight="true" outlineLevel="0" collapsed="false">
      <c r="A4" s="8"/>
      <c r="B4" s="8"/>
      <c r="C4" s="8"/>
      <c r="D4" s="8"/>
      <c r="E4" s="8"/>
      <c r="F4" s="8"/>
      <c r="G4" s="8"/>
      <c r="H4" s="266"/>
      <c r="I4" s="266"/>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13.5" hidden="false" customHeight="true" outlineLevel="0" collapsed="false">
      <c r="A5" s="8"/>
      <c r="B5" s="8"/>
      <c r="C5" s="36" t="s">
        <v>37</v>
      </c>
      <c r="D5" s="36"/>
      <c r="E5" s="36"/>
      <c r="F5" s="36"/>
      <c r="G5" s="36"/>
      <c r="H5" s="266"/>
      <c r="I5" s="266"/>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customFormat="false" ht="8.25" hidden="false" customHeight="true" outlineLevel="0" collapsed="false">
      <c r="A6" s="8"/>
      <c r="B6" s="8"/>
      <c r="C6" s="8"/>
      <c r="D6" s="8"/>
      <c r="E6" s="8"/>
      <c r="F6" s="8"/>
      <c r="G6" s="8"/>
      <c r="H6" s="37"/>
      <c r="I6" s="3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customFormat="false" ht="22.7" hidden="false" customHeight="true" outlineLevel="0" collapsed="false">
      <c r="A7" s="168" t="s">
        <v>120</v>
      </c>
      <c r="B7" s="168"/>
      <c r="C7" s="168"/>
      <c r="D7" s="168"/>
      <c r="E7" s="168"/>
      <c r="F7" s="168"/>
      <c r="G7" s="168"/>
      <c r="H7" s="168"/>
      <c r="I7" s="16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customFormat="false" ht="22.7" hidden="false" customHeight="true" outlineLevel="0" collapsed="false">
      <c r="A8" s="169" t="s">
        <v>38</v>
      </c>
      <c r="B8" s="170" t="n">
        <f aca="false">Inscription!B7</f>
        <v>0</v>
      </c>
      <c r="C8" s="170"/>
      <c r="D8" s="170"/>
      <c r="E8" s="171" t="s">
        <v>39</v>
      </c>
      <c r="F8" s="172" t="n">
        <f aca="false">Inscription!F7</f>
        <v>0</v>
      </c>
      <c r="G8" s="172"/>
      <c r="H8" s="172"/>
      <c r="I8" s="17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customFormat="false" ht="22.7" hidden="false" customHeight="true" outlineLevel="0" collapsed="false">
      <c r="A9" s="87" t="s">
        <v>40</v>
      </c>
      <c r="B9" s="268" t="str">
        <f aca="false">Inscription!B8</f>
        <v>2 - Complétez la classe</v>
      </c>
      <c r="C9" s="268"/>
      <c r="D9" s="268"/>
      <c r="E9" s="268"/>
      <c r="F9" s="268"/>
      <c r="G9" s="268"/>
      <c r="H9" s="268"/>
      <c r="I9" s="268"/>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row>
    <row r="10" customFormat="false" ht="22.7" hidden="false" customHeight="true" outlineLevel="0" collapsed="false">
      <c r="A10" s="87" t="s">
        <v>42</v>
      </c>
      <c r="B10" s="137" t="str">
        <f aca="false">Inscription!B10</f>
        <v>?</v>
      </c>
      <c r="C10" s="173"/>
      <c r="D10" s="53" t="s">
        <v>44</v>
      </c>
      <c r="E10" s="174" t="n">
        <f aca="false">Inscription!E10</f>
        <v>0</v>
      </c>
      <c r="F10" s="174"/>
      <c r="G10" s="174"/>
      <c r="H10" s="53" t="s">
        <v>65</v>
      </c>
      <c r="I10" s="92" t="s">
        <v>22</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22.7" hidden="false" customHeight="true" outlineLevel="0" collapsed="false">
      <c r="A11" s="132" t="s">
        <v>45</v>
      </c>
      <c r="B11" s="269" t="n">
        <f aca="false">Inscription!B11</f>
        <v>0</v>
      </c>
      <c r="C11" s="269"/>
      <c r="D11" s="181" t="s">
        <v>121</v>
      </c>
      <c r="E11" s="270" t="n">
        <f aca="false">Inscription!D11</f>
        <v>0</v>
      </c>
      <c r="F11" s="270"/>
      <c r="G11" s="270"/>
      <c r="H11" s="181" t="s">
        <v>49</v>
      </c>
      <c r="I11" s="271" t="n">
        <f aca="false">Inscription!F12</f>
        <v>0</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8.45" hidden="false" customHeight="true" outlineLevel="0" collapsed="false">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customFormat="false" ht="22.7" hidden="false" customHeight="true" outlineLevel="0" collapsed="false">
      <c r="A13" s="166" t="s">
        <v>119</v>
      </c>
      <c r="B13" s="166"/>
      <c r="C13" s="166"/>
      <c r="D13" s="166"/>
      <c r="E13" s="167" t="str">
        <f aca="false">Inscription!C14</f>
        <v>à compléter obligatoirement</v>
      </c>
      <c r="F13" s="167"/>
      <c r="G13" s="167"/>
      <c r="H13" s="167"/>
      <c r="I13" s="16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customFormat="false" ht="8.45" hidden="false" customHeight="true" outlineLevel="0" collapsed="false">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customFormat="false" ht="22.7" hidden="false" customHeight="true" outlineLevel="0" collapsed="false">
      <c r="A15" s="98" t="s">
        <v>179</v>
      </c>
      <c r="B15" s="98"/>
      <c r="C15" s="98"/>
      <c r="D15" s="98"/>
      <c r="E15" s="100" t="s">
        <v>180</v>
      </c>
      <c r="F15" s="100"/>
      <c r="G15" s="100"/>
      <c r="H15" s="100"/>
      <c r="I15" s="10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215" t="s">
        <v>181</v>
      </c>
      <c r="B16" s="215"/>
      <c r="C16" s="215"/>
      <c r="D16" s="215"/>
      <c r="E16" s="215"/>
      <c r="F16" s="215"/>
      <c r="G16" s="272" t="s">
        <v>182</v>
      </c>
      <c r="H16" s="272"/>
      <c r="I16" s="272"/>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customFormat="false" ht="22.7" hidden="false" customHeight="true" outlineLevel="0" collapsed="false">
      <c r="A17" s="61" t="s">
        <v>183</v>
      </c>
      <c r="B17" s="61"/>
      <c r="C17" s="61"/>
      <c r="D17" s="61"/>
      <c r="E17" s="273" t="s">
        <v>106</v>
      </c>
      <c r="F17" s="273"/>
      <c r="G17" s="273"/>
      <c r="H17" s="273"/>
      <c r="I17" s="273"/>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customFormat="false" ht="8.45" hidden="false" customHeight="true" outlineLevel="0" collapsed="false">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customFormat="false" ht="22.7" hidden="false" customHeight="true" outlineLevel="0" collapsed="false">
      <c r="A19" s="274" t="str">
        <f aca="false">Inscription!A49</f>
        <v>RESPONSABLE LÉGAL·E  ET FINANCIER 1 (paie les frais scolaires et perçoit les bourses) :</v>
      </c>
      <c r="B19" s="274"/>
      <c r="C19" s="274"/>
      <c r="D19" s="274"/>
      <c r="E19" s="274"/>
      <c r="F19" s="274"/>
      <c r="G19" s="274"/>
      <c r="H19" s="274"/>
      <c r="I19" s="274"/>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customFormat="false" ht="22.7" hidden="false" customHeight="true" outlineLevel="0" collapsed="false">
      <c r="A20" s="109" t="s">
        <v>38</v>
      </c>
      <c r="B20" s="275" t="n">
        <f aca="false">Inscription!B50</f>
        <v>0</v>
      </c>
      <c r="C20" s="275"/>
      <c r="D20" s="275"/>
      <c r="E20" s="276" t="s">
        <v>79</v>
      </c>
      <c r="F20" s="277" t="n">
        <f aca="false">Inscription!F50</f>
        <v>0</v>
      </c>
      <c r="G20" s="277"/>
      <c r="H20" s="277"/>
      <c r="I20" s="27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customFormat="false" ht="22.7" hidden="false" customHeight="true" outlineLevel="0" collapsed="false">
      <c r="A21" s="109" t="s">
        <v>80</v>
      </c>
      <c r="B21" s="275" t="str">
        <f aca="false">Inscription!B51</f>
        <v>?</v>
      </c>
      <c r="C21" s="275"/>
      <c r="D21" s="275"/>
      <c r="E21" s="278" t="s">
        <v>81</v>
      </c>
      <c r="F21" s="278"/>
      <c r="G21" s="279" t="n">
        <f aca="false">Inscription!G51</f>
        <v>0</v>
      </c>
      <c r="H21" s="279"/>
      <c r="I21" s="279"/>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customFormat="false" ht="22.7" hidden="false" customHeight="true" outlineLevel="0" collapsed="false">
      <c r="A22" s="51" t="s">
        <v>82</v>
      </c>
      <c r="B22" s="51"/>
      <c r="C22" s="280" t="str">
        <f aca="false">Inscription!C52</f>
        <v>?</v>
      </c>
      <c r="D22" s="278" t="s">
        <v>83</v>
      </c>
      <c r="E22" s="278"/>
      <c r="F22" s="281" t="str">
        <f aca="false">Inscription!F52</f>
        <v>?</v>
      </c>
      <c r="G22" s="281"/>
      <c r="H22" s="282"/>
      <c r="I22" s="283"/>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customFormat="false" ht="22.7" hidden="false" customHeight="true" outlineLevel="0" collapsed="false">
      <c r="A23" s="51" t="s">
        <v>48</v>
      </c>
      <c r="B23" s="284" t="n">
        <f aca="false">Inscription!B54</f>
        <v>0</v>
      </c>
      <c r="C23" s="284"/>
      <c r="D23" s="284"/>
      <c r="E23" s="284"/>
      <c r="F23" s="284"/>
      <c r="G23" s="284"/>
      <c r="H23" s="284"/>
      <c r="I23" s="284"/>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customFormat="false" ht="22.7" hidden="false" customHeight="true" outlineLevel="0" collapsed="false">
      <c r="A24" s="51" t="s">
        <v>49</v>
      </c>
      <c r="B24" s="285" t="n">
        <f aca="false">Inscription!B55</f>
        <v>0</v>
      </c>
      <c r="C24" s="278" t="s">
        <v>61</v>
      </c>
      <c r="D24" s="279" t="n">
        <f aca="false">Inscription!D55</f>
        <v>0</v>
      </c>
      <c r="E24" s="279"/>
      <c r="F24" s="279"/>
      <c r="G24" s="279"/>
      <c r="H24" s="279"/>
      <c r="I24" s="279"/>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customFormat="false" ht="22.7" hidden="false" customHeight="true" outlineLevel="0" collapsed="false">
      <c r="A25" s="117" t="s">
        <v>85</v>
      </c>
      <c r="B25" s="286" t="n">
        <f aca="false">Inscription!B57</f>
        <v>0</v>
      </c>
      <c r="C25" s="286"/>
      <c r="D25" s="287" t="s">
        <v>86</v>
      </c>
      <c r="E25" s="286" t="n">
        <f aca="false">Inscription!E57</f>
        <v>0</v>
      </c>
      <c r="F25" s="286"/>
      <c r="G25" s="287" t="s">
        <v>87</v>
      </c>
      <c r="H25" s="284" t="n">
        <f aca="false">Inscription!H57</f>
        <v>0</v>
      </c>
      <c r="I25" s="284"/>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customFormat="false" ht="22.7" hidden="false" customHeight="true" outlineLevel="0" collapsed="false">
      <c r="A26" s="51" t="s">
        <v>88</v>
      </c>
      <c r="B26" s="286" t="str">
        <f aca="false">Inscription!B59</f>
        <v>@</v>
      </c>
      <c r="C26" s="286"/>
      <c r="D26" s="286"/>
      <c r="E26" s="286"/>
      <c r="F26" s="282"/>
      <c r="G26" s="282"/>
      <c r="H26" s="282"/>
      <c r="I26" s="283"/>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row>
    <row r="27" customFormat="false" ht="22.7" hidden="false" customHeight="true" outlineLevel="0" collapsed="false">
      <c r="A27" s="51" t="s">
        <v>184</v>
      </c>
      <c r="B27" s="288"/>
      <c r="C27" s="288"/>
      <c r="D27" s="288"/>
      <c r="E27" s="289" t="s">
        <v>185</v>
      </c>
      <c r="F27" s="290"/>
      <c r="G27" s="290"/>
      <c r="H27" s="290"/>
      <c r="I27" s="290"/>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customFormat="false" ht="22.7" hidden="false" customHeight="true" outlineLevel="0" collapsed="false">
      <c r="A28" s="291" t="s">
        <v>186</v>
      </c>
      <c r="B28" s="291"/>
      <c r="C28" s="291"/>
      <c r="D28" s="291"/>
      <c r="E28" s="291"/>
      <c r="F28" s="291"/>
      <c r="G28" s="291"/>
      <c r="H28" s="291"/>
      <c r="I28" s="291"/>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row>
    <row r="29" customFormat="false" ht="22.7" hidden="false" customHeight="true" outlineLevel="0" collapsed="false">
      <c r="A29" s="291" t="s">
        <v>187</v>
      </c>
      <c r="B29" s="291"/>
      <c r="C29" s="291"/>
      <c r="D29" s="291"/>
      <c r="E29" s="291"/>
      <c r="F29" s="291"/>
      <c r="G29" s="291"/>
      <c r="H29" s="291"/>
      <c r="I29" s="291"/>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customFormat="false" ht="29.85" hidden="false" customHeight="true" outlineLevel="0" collapsed="false">
      <c r="A30" s="292" t="s">
        <v>188</v>
      </c>
      <c r="B30" s="292"/>
      <c r="C30" s="292"/>
      <c r="D30" s="292"/>
      <c r="E30" s="292"/>
      <c r="F30" s="292"/>
      <c r="G30" s="292"/>
      <c r="H30" s="292"/>
      <c r="I30" s="292"/>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row>
    <row r="31" customFormat="false" ht="29.1" hidden="false" customHeight="true" outlineLevel="0" collapsed="false">
      <c r="A31" s="293" t="s">
        <v>189</v>
      </c>
      <c r="B31" s="293"/>
      <c r="C31" s="293"/>
      <c r="D31" s="293"/>
      <c r="E31" s="293"/>
      <c r="F31" s="293"/>
      <c r="G31" s="293"/>
      <c r="H31" s="293"/>
      <c r="I31" s="293"/>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customFormat="false" ht="8.45" hidden="false" customHeight="true" outlineLevel="0" collapsed="false">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row>
    <row r="33" customFormat="false" ht="22.7" hidden="false" customHeight="true" outlineLevel="0" collapsed="false">
      <c r="A33" s="150"/>
      <c r="B33" s="150"/>
      <c r="C33" s="151" t="s">
        <v>105</v>
      </c>
      <c r="D33" s="110" t="str">
        <f aca="false">IF(ISBLANK(Inscription!D99),"",Inscription!D99)</f>
        <v>à compléter</v>
      </c>
      <c r="E33" s="110"/>
      <c r="F33" s="110"/>
      <c r="G33" s="151" t="s">
        <v>107</v>
      </c>
      <c r="H33" s="294" t="str">
        <f aca="false">IF(ISBLANK(Inscription!H99),"",Inscription!H99)</f>
        <v>à compléter</v>
      </c>
      <c r="I33" s="294"/>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customFormat="false" ht="29.1" hidden="false" customHeight="true" outlineLevel="0" collapsed="false">
      <c r="A34" s="295"/>
      <c r="B34" s="147"/>
      <c r="C34" s="147"/>
      <c r="D34" s="147"/>
      <c r="E34" s="147"/>
      <c r="F34" s="153" t="s">
        <v>190</v>
      </c>
      <c r="G34" s="153"/>
      <c r="H34" s="153"/>
      <c r="I34" s="153"/>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customFormat="false" ht="58.2" hidden="false" customHeight="true" outlineLevel="0" collapsed="false">
      <c r="F35" s="296"/>
      <c r="G35" s="296"/>
      <c r="H35" s="296"/>
      <c r="I35" s="296"/>
    </row>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mergeCells count="45">
    <mergeCell ref="H1:I5"/>
    <mergeCell ref="C2:G2"/>
    <mergeCell ref="C3:D3"/>
    <mergeCell ref="F3:G3"/>
    <mergeCell ref="C5:G5"/>
    <mergeCell ref="A7:I7"/>
    <mergeCell ref="B8:D8"/>
    <mergeCell ref="F8:I8"/>
    <mergeCell ref="B9:I9"/>
    <mergeCell ref="E10:G10"/>
    <mergeCell ref="B11:C11"/>
    <mergeCell ref="E11:G11"/>
    <mergeCell ref="A13:D13"/>
    <mergeCell ref="E13:I13"/>
    <mergeCell ref="A15:D15"/>
    <mergeCell ref="E15:I15"/>
    <mergeCell ref="A16:F16"/>
    <mergeCell ref="G16:I16"/>
    <mergeCell ref="A17:D17"/>
    <mergeCell ref="E17:I17"/>
    <mergeCell ref="A19:I19"/>
    <mergeCell ref="B20:D20"/>
    <mergeCell ref="F20:I20"/>
    <mergeCell ref="B21:D21"/>
    <mergeCell ref="E21:F21"/>
    <mergeCell ref="G21:I21"/>
    <mergeCell ref="A22:B22"/>
    <mergeCell ref="D22:E22"/>
    <mergeCell ref="F22:G22"/>
    <mergeCell ref="B23:I23"/>
    <mergeCell ref="D24:I24"/>
    <mergeCell ref="B25:C25"/>
    <mergeCell ref="E25:F25"/>
    <mergeCell ref="H25:I25"/>
    <mergeCell ref="B26:E26"/>
    <mergeCell ref="B27:D27"/>
    <mergeCell ref="F27:I27"/>
    <mergeCell ref="A28:I28"/>
    <mergeCell ref="A29:I29"/>
    <mergeCell ref="A30:I30"/>
    <mergeCell ref="A31:I31"/>
    <mergeCell ref="D33:F33"/>
    <mergeCell ref="H33:I33"/>
    <mergeCell ref="F34:I34"/>
    <mergeCell ref="F35:I35"/>
  </mergeCells>
  <conditionalFormatting sqref="E17">
    <cfRule type="cellIs" priority="2" operator="equal" aboveAverage="0" equalAverage="0" bottom="0" percent="0" rank="0" text="" dxfId="3">
      <formula>"à compléter"</formula>
    </cfRule>
  </conditionalFormatting>
  <dataValidations count="3">
    <dataValidation allowBlank="true" operator="equal" showDropDown="false" showErrorMessage="true" showInputMessage="false" sqref="I10" type="list">
      <formula1>"_,OUI,NON"</formula1>
      <formula2>0</formula2>
    </dataValidation>
    <dataValidation allowBlank="true" operator="equal" showDropDown="false" showErrorMessage="true" showInputMessage="false" sqref="E17" type="list">
      <formula1>"à compléter,OUI l'inscrition a été réalisée,NON l'inscription n'a pas encore été réalisée"</formula1>
      <formula2>0</formula2>
    </dataValidation>
    <dataValidation allowBlank="true" operator="equal" showDropDown="false" showErrorMessage="true" showInputMessage="false" sqref="C22 F22" type="none">
      <formula1>0</formula1>
      <formula2>0</formula2>
    </dataValidation>
  </dataValidations>
  <hyperlinks>
    <hyperlink ref="E15" r:id="rId1" display="bretagne.bzh/dansmonlycee"/>
    <hyperlink ref="G16" r:id="rId2" display="Plus d’informations ici"/>
  </hyperlinks>
  <printOptions headings="false" gridLines="false" gridLinesSet="true" horizontalCentered="false" verticalCentered="false"/>
  <pageMargins left="0.445138888888889" right="0.43125" top="0.754861111111111" bottom="0.634722222222222" header="0.517361111111111" footer="0.397222222222222"/>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&amp;C&amp;10&amp;A</oddHeader>
    <oddFooter>&amp;C&amp;10Page &amp;P</oddFooter>
  </headerFooter>
  <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0.4921875" defaultRowHeight="15.8" zeroHeight="false" outlineLevelRow="0" outlineLevelCol="0"/>
  <cols>
    <col collapsed="false" customWidth="true" hidden="false" outlineLevel="0" max="1" min="1" style="1" width="11.38"/>
    <col collapsed="false" customWidth="false" hidden="false" outlineLevel="0" max="3" min="2" style="1" width="10.5"/>
    <col collapsed="false" customWidth="true" hidden="false" outlineLevel="0" max="4" min="4" style="1" width="15.87"/>
    <col collapsed="false" customWidth="true" hidden="false" outlineLevel="0" max="5" min="5" style="1" width="11.13"/>
    <col collapsed="false" customWidth="false" hidden="false" outlineLevel="0" max="8" min="6" style="1" width="10.5"/>
    <col collapsed="false" customWidth="true" hidden="false" outlineLevel="0" max="9" min="9" style="1" width="6.75"/>
    <col collapsed="false" customWidth="false" hidden="false" outlineLevel="0" max="64" min="10" style="1" width="10.5"/>
  </cols>
  <sheetData>
    <row r="1" customFormat="false" ht="22.7" hidden="false" customHeight="true" outlineLevel="0" collapsed="false">
      <c r="C1" s="3"/>
      <c r="H1" s="31"/>
      <c r="I1" s="31"/>
    </row>
    <row r="2" customFormat="false" ht="39.75" hidden="false" customHeight="true" outlineLevel="0" collapsed="false">
      <c r="C2" s="162" t="s">
        <v>191</v>
      </c>
      <c r="D2" s="162"/>
      <c r="E2" s="162"/>
      <c r="F2" s="162"/>
      <c r="G2" s="162"/>
      <c r="H2" s="31"/>
      <c r="I2" s="31"/>
    </row>
    <row r="3" customFormat="false" ht="39.75" hidden="false" customHeight="true" outlineLevel="0" collapsed="false">
      <c r="C3" s="6" t="s">
        <v>36</v>
      </c>
      <c r="D3" s="6"/>
      <c r="E3" s="163" t="n">
        <f aca="false">Inscription!$E$3</f>
        <v>2022</v>
      </c>
      <c r="F3" s="7" t="n">
        <f aca="false">(E3+1)</f>
        <v>2023</v>
      </c>
      <c r="G3" s="7"/>
      <c r="H3" s="31"/>
      <c r="I3" s="31"/>
    </row>
    <row r="4" customFormat="false" ht="22.7" hidden="false" customHeight="true" outlineLevel="0" collapsed="false">
      <c r="A4" s="8"/>
      <c r="B4" s="8"/>
      <c r="C4" s="8"/>
      <c r="D4" s="8"/>
      <c r="E4" s="8"/>
      <c r="F4" s="8"/>
      <c r="G4" s="8"/>
      <c r="H4" s="31"/>
      <c r="I4" s="31"/>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15" hidden="false" customHeight="true" outlineLevel="0" collapsed="false">
      <c r="A5" s="8"/>
      <c r="B5" s="8"/>
      <c r="C5" s="36" t="s">
        <v>37</v>
      </c>
      <c r="D5" s="36"/>
      <c r="E5" s="36"/>
      <c r="F5" s="36"/>
      <c r="G5" s="36"/>
      <c r="H5" s="31"/>
      <c r="I5" s="3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customFormat="false" ht="8.25" hidden="false" customHeight="true" outlineLevel="0" collapsed="false">
      <c r="A6" s="8"/>
      <c r="B6" s="8"/>
      <c r="C6" s="8"/>
      <c r="D6" s="8"/>
      <c r="E6" s="8"/>
      <c r="F6" s="8"/>
      <c r="G6" s="8"/>
      <c r="H6" s="37"/>
      <c r="I6" s="3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customFormat="false" ht="22.7" hidden="false" customHeight="true" outlineLevel="0" collapsed="false">
      <c r="A7" s="239" t="s">
        <v>120</v>
      </c>
      <c r="B7" s="239"/>
      <c r="C7" s="239"/>
      <c r="D7" s="239"/>
      <c r="E7" s="239"/>
      <c r="F7" s="239"/>
      <c r="G7" s="239"/>
      <c r="H7" s="239"/>
      <c r="I7" s="239"/>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customFormat="false" ht="22.7" hidden="false" customHeight="true" outlineLevel="0" collapsed="false">
      <c r="A8" s="240" t="s">
        <v>38</v>
      </c>
      <c r="B8" s="297" t="n">
        <f aca="false">Inscription!$B$7</f>
        <v>0</v>
      </c>
      <c r="C8" s="297"/>
      <c r="D8" s="297"/>
      <c r="E8" s="298" t="s">
        <v>39</v>
      </c>
      <c r="F8" s="299" t="n">
        <f aca="false">Inscription!$F$7</f>
        <v>0</v>
      </c>
      <c r="G8" s="299"/>
      <c r="H8" s="299"/>
      <c r="I8" s="299"/>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customFormat="false" ht="22.7" hidden="false" customHeight="true" outlineLevel="0" collapsed="false">
      <c r="A9" s="51" t="s">
        <v>40</v>
      </c>
      <c r="B9" s="300" t="str">
        <f aca="false">Inscription!$B$8</f>
        <v>2 - Complétez la classe</v>
      </c>
      <c r="C9" s="300"/>
      <c r="D9" s="300"/>
      <c r="E9" s="300"/>
      <c r="F9" s="300"/>
      <c r="G9" s="300"/>
      <c r="H9" s="300"/>
      <c r="I9" s="300"/>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row>
    <row r="10" customFormat="false" ht="22.7" hidden="false" customHeight="true" outlineLevel="0" collapsed="false">
      <c r="A10" s="51" t="s">
        <v>45</v>
      </c>
      <c r="B10" s="301" t="n">
        <f aca="false">Inscription!B11</f>
        <v>0</v>
      </c>
      <c r="C10" s="53" t="s">
        <v>121</v>
      </c>
      <c r="D10" s="174" t="n">
        <f aca="false">Inscription!D11</f>
        <v>0</v>
      </c>
      <c r="E10" s="174"/>
      <c r="F10" s="53" t="s">
        <v>49</v>
      </c>
      <c r="G10" s="174" t="n">
        <f aca="false">Inscription!I11</f>
        <v>0</v>
      </c>
      <c r="H10" s="53" t="s">
        <v>42</v>
      </c>
      <c r="I10" s="302" t="str">
        <f aca="false">Inscription!B10</f>
        <v>?</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22.7" hidden="false" customHeight="true" outlineLevel="0" collapsed="false">
      <c r="A11" s="117" t="s">
        <v>192</v>
      </c>
      <c r="B11" s="303" t="n">
        <f aca="false">Inscription!C13</f>
        <v>0</v>
      </c>
      <c r="C11" s="303"/>
      <c r="D11" s="53" t="s">
        <v>122</v>
      </c>
      <c r="E11" s="53"/>
      <c r="F11" s="304" t="str">
        <f aca="false">Inscription!G13</f>
        <v>@</v>
      </c>
      <c r="G11" s="304"/>
      <c r="H11" s="304"/>
      <c r="I11" s="304"/>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22.7" hidden="false" customHeight="true" outlineLevel="0" collapsed="false">
      <c r="A12" s="305" t="s">
        <v>193</v>
      </c>
      <c r="B12" s="305"/>
      <c r="C12" s="305"/>
      <c r="D12" s="305"/>
      <c r="E12" s="306" t="s">
        <v>106</v>
      </c>
      <c r="F12" s="306"/>
      <c r="G12" s="306"/>
      <c r="H12" s="0"/>
      <c r="I12" s="307"/>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customFormat="false" ht="41" hidden="false" customHeight="true" outlineLevel="0" collapsed="false">
      <c r="A13" s="308" t="s">
        <v>194</v>
      </c>
      <c r="B13" s="308"/>
      <c r="C13" s="308"/>
      <c r="D13" s="308"/>
      <c r="E13" s="308"/>
      <c r="F13" s="308"/>
      <c r="G13" s="308"/>
      <c r="H13" s="308"/>
      <c r="I13" s="30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customFormat="false" ht="22.7" hidden="false" customHeight="true" outlineLevel="0" collapsed="false">
      <c r="A14" s="309" t="s">
        <v>195</v>
      </c>
      <c r="B14" s="309"/>
      <c r="C14" s="309"/>
      <c r="D14" s="310"/>
      <c r="E14" s="310"/>
      <c r="F14" s="310"/>
      <c r="G14" s="310"/>
      <c r="H14" s="310"/>
      <c r="I14" s="3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customFormat="false" ht="8.45" hidden="false" customHeight="true" outlineLevel="0" collapsed="false">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166" t="s">
        <v>196</v>
      </c>
      <c r="B16" s="166"/>
      <c r="C16" s="166"/>
      <c r="D16" s="166"/>
      <c r="E16" s="167" t="str">
        <f aca="false">Inscription!C14</f>
        <v>à compléter obligatoirement</v>
      </c>
      <c r="F16" s="167"/>
      <c r="G16" s="167"/>
      <c r="H16" s="167"/>
      <c r="I16" s="16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customFormat="false" ht="8.45" hidden="false" customHeight="true" outlineLevel="0" collapsed="false">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customFormat="false" ht="22.7" hidden="false" customHeight="true" outlineLevel="0" collapsed="false">
      <c r="A18" s="311" t="s">
        <v>197</v>
      </c>
      <c r="B18" s="311"/>
      <c r="C18" s="311"/>
      <c r="D18" s="312" t="str">
        <f aca="false">Inscription!B51</f>
        <v>?</v>
      </c>
      <c r="E18" s="312"/>
      <c r="F18" s="312"/>
      <c r="G18" s="313"/>
      <c r="H18" s="313"/>
      <c r="I18" s="314"/>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customFormat="false" ht="22.7" hidden="false" customHeight="true" outlineLevel="0" collapsed="false">
      <c r="A19" s="51" t="s">
        <v>198</v>
      </c>
      <c r="B19" s="54" t="str">
        <f aca="false">IF(ISBLANK(Inscription!B50),"",Inscription!B50)</f>
        <v/>
      </c>
      <c r="C19" s="54"/>
      <c r="D19" s="54"/>
      <c r="E19" s="53" t="s">
        <v>79</v>
      </c>
      <c r="F19" s="315" t="str">
        <f aca="false">IF(ISBLANK(Inscription!F50),"",Inscription!F50)</f>
        <v/>
      </c>
      <c r="G19" s="315"/>
      <c r="H19" s="315"/>
      <c r="I19" s="315"/>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customFormat="false" ht="22.7" hidden="false" customHeight="true" outlineLevel="0" collapsed="false">
      <c r="A20" s="51" t="s">
        <v>48</v>
      </c>
      <c r="B20" s="56" t="str">
        <f aca="false">IF(ISBLANK(Inscription!B54),"",Inscription!B54)</f>
        <v/>
      </c>
      <c r="C20" s="56"/>
      <c r="D20" s="56"/>
      <c r="E20" s="56"/>
      <c r="F20" s="56"/>
      <c r="G20" s="56"/>
      <c r="H20" s="56"/>
      <c r="I20" s="56"/>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customFormat="false" ht="22.7" hidden="false" customHeight="true" outlineLevel="0" collapsed="false">
      <c r="A21" s="51" t="s">
        <v>49</v>
      </c>
      <c r="B21" s="88" t="str">
        <f aca="false">IF(ISBLANK(Inscription!B55),"",Inscription!B55)</f>
        <v/>
      </c>
      <c r="C21" s="53" t="s">
        <v>61</v>
      </c>
      <c r="D21" s="316" t="str">
        <f aca="false">IF(ISBLANK(Inscription!D55),"",Inscription!D55)</f>
        <v/>
      </c>
      <c r="E21" s="316"/>
      <c r="F21" s="316"/>
      <c r="G21" s="316"/>
      <c r="H21" s="316"/>
      <c r="I21" s="316"/>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customFormat="false" ht="22.7" hidden="false" customHeight="true" outlineLevel="0" collapsed="false">
      <c r="A22" s="317" t="str">
        <f aca="false">Inscription!B51</f>
        <v>?</v>
      </c>
      <c r="B22" s="317"/>
      <c r="C22" s="53" t="s">
        <v>88</v>
      </c>
      <c r="D22" s="54" t="str">
        <f aca="false">IF(ISBLANK(Inscription!B59),"  @",Inscription!B59)</f>
        <v>@</v>
      </c>
      <c r="E22" s="54"/>
      <c r="F22" s="54"/>
      <c r="G22" s="54"/>
      <c r="H22" s="53"/>
      <c r="I22" s="31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customFormat="false" ht="22.7" hidden="false" customHeight="true" outlineLevel="0" collapsed="false">
      <c r="A23" s="117" t="s">
        <v>85</v>
      </c>
      <c r="B23" s="319" t="str">
        <f aca="false">IF(ISBLANK(Inscription!B57),"",Inscription!B57)</f>
        <v/>
      </c>
      <c r="C23" s="319"/>
      <c r="D23" s="118" t="s">
        <v>86</v>
      </c>
      <c r="E23" s="319" t="str">
        <f aca="false">IF(ISBLANK(Inscription!E57),"",Inscription!E57)</f>
        <v/>
      </c>
      <c r="F23" s="319"/>
      <c r="G23" s="118" t="s">
        <v>87</v>
      </c>
      <c r="H23" s="56" t="str">
        <f aca="false">IF(ISBLANK(Inscription!H57),"",Inscription!H57)</f>
        <v/>
      </c>
      <c r="I23" s="56"/>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customFormat="false" ht="22.7" hidden="false" customHeight="true" outlineLevel="0" collapsed="false">
      <c r="A24" s="51" t="s">
        <v>198</v>
      </c>
      <c r="B24" s="54" t="str">
        <f aca="false">IF(ISBLANK(Inscription!B65),"",Inscription!B65)</f>
        <v/>
      </c>
      <c r="C24" s="54"/>
      <c r="D24" s="54"/>
      <c r="E24" s="53" t="s">
        <v>79</v>
      </c>
      <c r="F24" s="315" t="str">
        <f aca="false">IF(ISBLANK(Inscription!F65),"",Inscription!F65)</f>
        <v/>
      </c>
      <c r="G24" s="315"/>
      <c r="H24" s="315"/>
      <c r="I24" s="315"/>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customFormat="false" ht="22.7" hidden="false" customHeight="true" outlineLevel="0" collapsed="false">
      <c r="A25" s="317" t="str">
        <f aca="false">Inscription!B66</f>
        <v>?</v>
      </c>
      <c r="B25" s="317"/>
      <c r="C25" s="53" t="s">
        <v>88</v>
      </c>
      <c r="D25" s="54" t="str">
        <f aca="false">IF(ISBLANK(Inscription!B74),"@",Inscription!B74)</f>
        <v>@</v>
      </c>
      <c r="E25" s="54"/>
      <c r="F25" s="54"/>
      <c r="G25" s="54"/>
      <c r="H25" s="53"/>
      <c r="I25" s="31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customFormat="false" ht="22.7" hidden="false" customHeight="true" outlineLevel="0" collapsed="false">
      <c r="A26" s="117" t="s">
        <v>85</v>
      </c>
      <c r="B26" s="319" t="str">
        <f aca="false">IF(ISBLANK(Inscription!B72),"",Inscription!B72)</f>
        <v/>
      </c>
      <c r="C26" s="319"/>
      <c r="D26" s="118" t="s">
        <v>86</v>
      </c>
      <c r="E26" s="319" t="str">
        <f aca="false">IF(ISBLANK(Inscription!E72),"",Inscription!E72)</f>
        <v/>
      </c>
      <c r="F26" s="319"/>
      <c r="G26" s="118" t="s">
        <v>87</v>
      </c>
      <c r="H26" s="56" t="str">
        <f aca="false">IF(ISBLANK(Inscription!H72),"",Inscription!H72)</f>
        <v/>
      </c>
      <c r="I26" s="56"/>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row>
    <row r="27" customFormat="false" ht="22.7" hidden="false" customHeight="true" outlineLevel="0" collapsed="false">
      <c r="A27" s="320" t="s">
        <v>199</v>
      </c>
      <c r="B27" s="320"/>
      <c r="C27" s="320"/>
      <c r="D27" s="320"/>
      <c r="E27" s="320"/>
      <c r="F27" s="320"/>
      <c r="G27" s="320"/>
      <c r="H27" s="320"/>
      <c r="I27" s="320"/>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customFormat="false" ht="22.7" hidden="false" customHeight="true" outlineLevel="0" collapsed="false">
      <c r="A28" s="321" t="s">
        <v>198</v>
      </c>
      <c r="B28" s="70"/>
      <c r="C28" s="70"/>
      <c r="D28" s="322" t="s">
        <v>85</v>
      </c>
      <c r="E28" s="70"/>
      <c r="F28" s="70"/>
      <c r="G28" s="323" t="s">
        <v>200</v>
      </c>
      <c r="H28" s="62"/>
      <c r="I28" s="62"/>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row>
    <row r="29" customFormat="false" ht="8.45" hidden="false" customHeight="true" outlineLevel="0" collapsed="false">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customFormat="false" ht="37.5" hidden="false" customHeight="true" outlineLevel="0" collapsed="false">
      <c r="A30" s="324" t="s">
        <v>201</v>
      </c>
      <c r="B30" s="325" t="s">
        <v>202</v>
      </c>
      <c r="C30" s="325"/>
      <c r="D30" s="325"/>
      <c r="E30" s="325"/>
      <c r="F30" s="325"/>
      <c r="G30" s="325"/>
      <c r="H30" s="325"/>
      <c r="I30" s="325"/>
    </row>
    <row r="31" customFormat="false" ht="48.75" hidden="false" customHeight="true" outlineLevel="0" collapsed="false">
      <c r="A31" s="324" t="s">
        <v>203</v>
      </c>
      <c r="B31" s="325" t="s">
        <v>204</v>
      </c>
      <c r="C31" s="325"/>
      <c r="D31" s="325"/>
      <c r="E31" s="325"/>
      <c r="F31" s="325"/>
      <c r="G31" s="325"/>
      <c r="H31" s="325"/>
      <c r="I31" s="325"/>
    </row>
    <row r="32" customFormat="false" ht="35.7" hidden="false" customHeight="true" outlineLevel="0" collapsed="false">
      <c r="B32" s="326" t="s">
        <v>205</v>
      </c>
      <c r="C32" s="326"/>
      <c r="D32" s="326"/>
      <c r="E32" s="326"/>
      <c r="F32" s="326"/>
      <c r="G32" s="326"/>
      <c r="H32" s="326"/>
      <c r="I32" s="326"/>
    </row>
    <row r="33" customFormat="false" ht="5.3" hidden="false" customHeight="true" outlineLevel="0" collapsed="false">
      <c r="A33" s="0"/>
      <c r="B33" s="327"/>
    </row>
    <row r="34" customFormat="false" ht="33" hidden="false" customHeight="true" outlineLevel="0" collapsed="false">
      <c r="A34" s="0"/>
      <c r="B34" s="328" t="s">
        <v>206</v>
      </c>
      <c r="C34" s="329" t="s">
        <v>207</v>
      </c>
      <c r="D34" s="329"/>
      <c r="E34" s="329"/>
      <c r="F34" s="329"/>
      <c r="G34" s="329"/>
      <c r="H34" s="329"/>
      <c r="I34" s="329"/>
    </row>
    <row r="35" customFormat="false" ht="8.45" hidden="false" customHeight="true" outlineLevel="0" collapsed="false"/>
    <row r="36" customFormat="false" ht="37.5" hidden="false" customHeight="true" outlineLevel="0" collapsed="false">
      <c r="A36" s="330" t="s">
        <v>208</v>
      </c>
      <c r="B36" s="330"/>
      <c r="C36" s="330"/>
      <c r="D36" s="330"/>
      <c r="E36" s="330"/>
      <c r="F36" s="330"/>
      <c r="G36" s="330"/>
      <c r="H36" s="330"/>
      <c r="I36" s="330"/>
    </row>
    <row r="37" customFormat="false" ht="8.45" hidden="false" customHeight="true" outlineLevel="0" collapsed="false"/>
    <row r="38" customFormat="false" ht="35.1" hidden="false" customHeight="true" outlineLevel="0" collapsed="false">
      <c r="A38" s="331" t="s">
        <v>209</v>
      </c>
      <c r="B38" s="331"/>
      <c r="C38" s="331"/>
      <c r="D38" s="331"/>
      <c r="E38" s="332" t="s">
        <v>210</v>
      </c>
      <c r="F38" s="332"/>
      <c r="G38" s="332"/>
      <c r="H38" s="332"/>
      <c r="I38" s="332"/>
    </row>
    <row r="39" customFormat="false" ht="13.05" hidden="false" customHeight="true" outlineLevel="0" collapsed="false"/>
    <row r="40" customFormat="false" ht="22.7" hidden="false" customHeight="true" outlineLevel="0" collapsed="false">
      <c r="A40" s="333" t="s">
        <v>211</v>
      </c>
      <c r="B40" s="333"/>
      <c r="C40" s="333"/>
      <c r="D40" s="333"/>
      <c r="E40" s="333"/>
      <c r="F40" s="333"/>
      <c r="G40" s="333"/>
      <c r="H40" s="333"/>
      <c r="I40" s="333"/>
    </row>
    <row r="41" customFormat="false" ht="22.7" hidden="false" customHeight="true" outlineLevel="0" collapsed="false">
      <c r="A41" s="333"/>
      <c r="B41" s="333"/>
      <c r="C41" s="333"/>
      <c r="D41" s="333"/>
      <c r="E41" s="333"/>
      <c r="F41" s="333"/>
      <c r="G41" s="333"/>
      <c r="H41" s="333"/>
      <c r="I41" s="333"/>
    </row>
    <row r="42" customFormat="false" ht="22.7" hidden="false" customHeight="true" outlineLevel="0" collapsed="false">
      <c r="A42" s="334" t="s">
        <v>212</v>
      </c>
      <c r="B42" s="334"/>
      <c r="C42" s="334"/>
      <c r="D42" s="334"/>
      <c r="E42" s="334"/>
      <c r="F42" s="334"/>
      <c r="G42" s="334"/>
      <c r="H42" s="334"/>
      <c r="I42" s="334"/>
    </row>
    <row r="43" customFormat="false" ht="22.7" hidden="false" customHeight="true" outlineLevel="0" collapsed="false">
      <c r="A43" s="335"/>
      <c r="B43" s="335"/>
      <c r="C43" s="335"/>
      <c r="D43" s="335"/>
      <c r="E43" s="335"/>
      <c r="F43" s="335"/>
      <c r="G43" s="335"/>
      <c r="H43" s="335"/>
      <c r="I43" s="335"/>
    </row>
    <row r="44" customFormat="false" ht="22.7" hidden="false" customHeight="true" outlineLevel="0" collapsed="false">
      <c r="A44" s="335"/>
      <c r="B44" s="335"/>
      <c r="C44" s="335"/>
      <c r="D44" s="335"/>
      <c r="E44" s="335"/>
      <c r="F44" s="335"/>
      <c r="G44" s="335"/>
      <c r="H44" s="335"/>
      <c r="I44" s="335"/>
    </row>
    <row r="45" customFormat="false" ht="22.7" hidden="false" customHeight="true" outlineLevel="0" collapsed="false">
      <c r="A45" s="336" t="s">
        <v>213</v>
      </c>
      <c r="B45" s="336"/>
      <c r="C45" s="336"/>
      <c r="D45" s="336"/>
      <c r="E45" s="336"/>
      <c r="F45" s="336"/>
      <c r="G45" s="336"/>
      <c r="H45" s="336"/>
      <c r="I45" s="336"/>
    </row>
    <row r="46" customFormat="false" ht="22.7" hidden="false" customHeight="true" outlineLevel="0" collapsed="false">
      <c r="A46" s="337"/>
      <c r="B46" s="337"/>
      <c r="C46" s="337"/>
      <c r="D46" s="337"/>
      <c r="E46" s="337"/>
      <c r="F46" s="337"/>
      <c r="G46" s="337"/>
      <c r="H46" s="337"/>
      <c r="I46" s="337"/>
    </row>
    <row r="47" customFormat="false" ht="22.7" hidden="false" customHeight="true" outlineLevel="0" collapsed="false">
      <c r="A47" s="337"/>
      <c r="B47" s="337"/>
      <c r="C47" s="337"/>
      <c r="D47" s="337"/>
      <c r="E47" s="337"/>
      <c r="F47" s="337"/>
      <c r="G47" s="337"/>
      <c r="H47" s="337"/>
      <c r="I47" s="337"/>
    </row>
    <row r="48" customFormat="false" ht="8.45" hidden="false" customHeight="true" outlineLevel="0" collapsed="false"/>
    <row r="49" customFormat="false" ht="24.25" hidden="false" customHeight="true" outlineLevel="0" collapsed="false">
      <c r="A49" s="338" t="s">
        <v>214</v>
      </c>
      <c r="B49" s="339" t="n">
        <f aca="false">Inscription!E3</f>
        <v>2022</v>
      </c>
      <c r="C49" s="340" t="n">
        <f aca="false">B49+1</f>
        <v>2023</v>
      </c>
      <c r="D49" s="338" t="s">
        <v>215</v>
      </c>
      <c r="E49" s="339" t="n">
        <f aca="false">Inscription!E3</f>
        <v>2022</v>
      </c>
      <c r="F49" s="340" t="n">
        <f aca="false">E49+1</f>
        <v>2023</v>
      </c>
      <c r="G49" s="341" t="s">
        <v>216</v>
      </c>
      <c r="H49" s="341"/>
      <c r="I49" s="341"/>
    </row>
    <row r="50" customFormat="false" ht="32.6" hidden="false" customHeight="true" outlineLevel="0" collapsed="false">
      <c r="A50" s="342" t="s">
        <v>217</v>
      </c>
      <c r="B50" s="342"/>
      <c r="C50" s="342"/>
      <c r="D50" s="343" t="s">
        <v>218</v>
      </c>
      <c r="E50" s="343"/>
      <c r="F50" s="343"/>
      <c r="G50" s="341"/>
      <c r="H50" s="341"/>
      <c r="I50" s="341"/>
    </row>
    <row r="51" customFormat="false" ht="22.7" hidden="false" customHeight="true" outlineLevel="0" collapsed="false">
      <c r="A51" s="344" t="s">
        <v>106</v>
      </c>
      <c r="B51" s="344"/>
      <c r="C51" s="344"/>
      <c r="D51" s="344" t="s">
        <v>106</v>
      </c>
      <c r="E51" s="344"/>
      <c r="F51" s="344"/>
      <c r="G51" s="344" t="s">
        <v>106</v>
      </c>
      <c r="H51" s="344"/>
      <c r="I51" s="344"/>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row>
    <row r="52" customFormat="false" ht="86.75" hidden="false" customHeight="true" outlineLevel="0" collapsed="false">
      <c r="A52" s="346" t="s">
        <v>219</v>
      </c>
      <c r="B52" s="346"/>
      <c r="C52" s="346"/>
      <c r="D52" s="346" t="s">
        <v>220</v>
      </c>
      <c r="E52" s="346"/>
      <c r="F52" s="346"/>
      <c r="G52" s="347" t="s">
        <v>221</v>
      </c>
      <c r="H52" s="347"/>
      <c r="I52" s="347"/>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row>
    <row r="53" customFormat="false" ht="9.95" hidden="false" customHeight="true" outlineLevel="0" collapsed="false">
      <c r="A53" s="348"/>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row>
    <row r="54" customFormat="false" ht="45.75" hidden="false" customHeight="true" outlineLevel="0" collapsed="false">
      <c r="A54" s="349" t="s">
        <v>222</v>
      </c>
      <c r="B54" s="349"/>
      <c r="C54" s="349"/>
      <c r="D54" s="349"/>
      <c r="E54" s="349"/>
      <c r="F54" s="349"/>
      <c r="G54" s="349"/>
      <c r="H54" s="349"/>
      <c r="I54" s="349"/>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row>
    <row r="55" customFormat="false" ht="10.65" hidden="false" customHeight="true" outlineLevel="0" collapsed="false">
      <c r="A55" s="350"/>
      <c r="B55" s="351"/>
      <c r="C55" s="350"/>
      <c r="D55" s="352"/>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row>
    <row r="56" customFormat="false" ht="22.7" hidden="false" customHeight="true" outlineLevel="0" collapsed="false">
      <c r="A56" s="354" t="s">
        <v>223</v>
      </c>
      <c r="B56" s="354"/>
      <c r="C56" s="354"/>
      <c r="D56" s="354"/>
      <c r="E56" s="354"/>
      <c r="F56" s="355" t="s">
        <v>43</v>
      </c>
      <c r="G56" s="356"/>
      <c r="H56" s="356"/>
      <c r="I56" s="357"/>
    </row>
    <row r="57" customFormat="false" ht="22.7" hidden="false" customHeight="true" outlineLevel="0" collapsed="false">
      <c r="A57" s="358"/>
      <c r="B57" s="222"/>
      <c r="C57" s="222"/>
      <c r="D57" s="359" t="s">
        <v>224</v>
      </c>
      <c r="E57" s="359"/>
      <c r="F57" s="359"/>
      <c r="G57" s="359"/>
      <c r="H57" s="359"/>
      <c r="I57" s="359"/>
    </row>
    <row r="58" customFormat="false" ht="22.7" hidden="false" customHeight="true" outlineLevel="0" collapsed="false">
      <c r="A58" s="360" t="s">
        <v>225</v>
      </c>
      <c r="B58" s="360"/>
      <c r="C58" s="360"/>
      <c r="D58" s="360"/>
      <c r="E58" s="222"/>
      <c r="F58" s="222"/>
      <c r="G58" s="222"/>
      <c r="H58" s="222"/>
      <c r="I58" s="361"/>
    </row>
    <row r="59" customFormat="false" ht="22.7" hidden="false" customHeight="true" outlineLevel="0" collapsed="false">
      <c r="A59" s="51" t="s">
        <v>198</v>
      </c>
      <c r="B59" s="102"/>
      <c r="C59" s="102"/>
      <c r="D59" s="102"/>
      <c r="E59" s="102"/>
      <c r="F59" s="102"/>
      <c r="G59" s="102"/>
      <c r="H59" s="102"/>
      <c r="I59" s="102"/>
    </row>
    <row r="60" customFormat="false" ht="22.7" hidden="false" customHeight="true" outlineLevel="0" collapsed="false">
      <c r="A60" s="51" t="s">
        <v>49</v>
      </c>
      <c r="B60" s="88"/>
      <c r="C60" s="53" t="s">
        <v>61</v>
      </c>
      <c r="D60" s="316"/>
      <c r="E60" s="316"/>
      <c r="F60" s="316"/>
      <c r="G60" s="316"/>
      <c r="H60" s="316"/>
      <c r="I60" s="316"/>
    </row>
    <row r="61" customFormat="false" ht="22.7" hidden="false" customHeight="true" outlineLevel="0" collapsed="false">
      <c r="A61" s="117" t="s">
        <v>226</v>
      </c>
      <c r="B61" s="319"/>
      <c r="C61" s="319"/>
      <c r="D61" s="222"/>
      <c r="E61" s="222"/>
      <c r="F61" s="222"/>
      <c r="G61" s="222"/>
      <c r="H61" s="222"/>
      <c r="I61" s="361"/>
    </row>
    <row r="62" customFormat="false" ht="22.7" hidden="false" customHeight="true" outlineLevel="0" collapsed="false">
      <c r="A62" s="358"/>
      <c r="B62" s="222"/>
      <c r="C62" s="222"/>
      <c r="D62" s="222"/>
      <c r="E62" s="222"/>
      <c r="F62" s="222"/>
      <c r="G62" s="222"/>
      <c r="H62" s="222"/>
      <c r="I62" s="361"/>
    </row>
    <row r="63" customFormat="false" ht="22.7" hidden="false" customHeight="true" outlineLevel="0" collapsed="false">
      <c r="A63" s="362" t="s">
        <v>227</v>
      </c>
      <c r="B63" s="362"/>
      <c r="C63" s="362"/>
      <c r="D63" s="362"/>
      <c r="E63" s="362"/>
      <c r="F63" s="362"/>
      <c r="G63" s="362"/>
      <c r="H63" s="362"/>
      <c r="I63" s="362"/>
    </row>
    <row r="64" customFormat="false" ht="22.7" hidden="false" customHeight="true" outlineLevel="0" collapsed="false">
      <c r="A64" s="362"/>
      <c r="B64" s="362"/>
      <c r="C64" s="362"/>
      <c r="D64" s="362"/>
      <c r="E64" s="362"/>
      <c r="F64" s="362"/>
      <c r="G64" s="362"/>
      <c r="H64" s="362"/>
      <c r="I64" s="362"/>
    </row>
    <row r="65" customFormat="false" ht="8.45" hidden="false" customHeight="true" outlineLevel="0" collapsed="false"/>
    <row r="67" customFormat="false" ht="22.7" hidden="false" customHeight="true" outlineLevel="0" collapsed="false">
      <c r="A67" s="150"/>
      <c r="B67" s="150"/>
      <c r="C67" s="151" t="s">
        <v>105</v>
      </c>
      <c r="D67" s="110" t="str">
        <f aca="false">IF(ISBLANK(Inscription!$D$99),"",Inscription!$D$99)</f>
        <v>à compléter</v>
      </c>
      <c r="E67" s="110"/>
      <c r="F67" s="110"/>
      <c r="G67" s="151" t="s">
        <v>107</v>
      </c>
      <c r="H67" s="294" t="str">
        <f aca="false">IF(ISBLANK(Inscription!$H$99),"",Inscription!$H$99)</f>
        <v>à compléter</v>
      </c>
      <c r="I67" s="294"/>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row>
    <row r="68" customFormat="false" ht="43.9" hidden="false" customHeight="true" outlineLevel="0" collapsed="false">
      <c r="A68" s="295"/>
      <c r="B68" s="147"/>
      <c r="C68" s="147"/>
      <c r="D68" s="147"/>
      <c r="E68" s="363" t="s">
        <v>228</v>
      </c>
      <c r="F68" s="363"/>
      <c r="G68" s="363"/>
      <c r="H68" s="363"/>
      <c r="I68" s="363"/>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row>
    <row r="69" customFormat="false" ht="77.1" hidden="false" customHeight="true" outlineLevel="0" collapsed="false">
      <c r="E69" s="364"/>
      <c r="F69" s="364"/>
      <c r="G69" s="364"/>
      <c r="H69" s="364"/>
      <c r="I69" s="364"/>
    </row>
    <row r="70" customFormat="false" ht="133.45" hidden="false" customHeight="true" outlineLevel="0" collapsed="false"/>
    <row r="71" customFormat="false" ht="22.7" hidden="false" customHeight="true" outlineLevel="0" collapsed="false">
      <c r="A71" s="0"/>
      <c r="B71" s="0"/>
      <c r="C71" s="0"/>
      <c r="D71" s="0"/>
      <c r="E71" s="0"/>
      <c r="F71" s="0"/>
      <c r="G71" s="0"/>
      <c r="H71" s="0"/>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row>
    <row r="88" customFormat="false" ht="36.45" hidden="false" customHeight="true" outlineLevel="0" collapsed="false">
      <c r="A88" s="0"/>
      <c r="B88" s="0"/>
      <c r="C88" s="0"/>
      <c r="D88" s="0"/>
      <c r="E88" s="0"/>
      <c r="F88" s="0"/>
      <c r="G88" s="0"/>
      <c r="H88" s="0"/>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row>
    <row r="89" customFormat="false" ht="91.2" hidden="false" customHeight="true" outlineLevel="0" collapsed="false">
      <c r="A89" s="0"/>
      <c r="B89" s="0"/>
      <c r="C89" s="0"/>
      <c r="D89" s="0"/>
      <c r="E89" s="0"/>
      <c r="F89" s="0"/>
      <c r="G89" s="0"/>
      <c r="H89" s="0"/>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row>
    <row r="90" customFormat="false" ht="15.8" hidden="false" customHeight="false" outlineLevel="0" collapsed="false">
      <c r="A90" s="0"/>
      <c r="B90" s="0"/>
      <c r="C90" s="0"/>
      <c r="D90" s="0"/>
      <c r="E90" s="0"/>
      <c r="F90" s="0"/>
      <c r="G90" s="0"/>
      <c r="H90" s="0"/>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row>
    <row r="94" customFormat="false" ht="15.8" hidden="false" customHeight="false" outlineLevel="0" collapsed="false">
      <c r="D94" s="0"/>
      <c r="E94" s="0"/>
      <c r="F94" s="0"/>
      <c r="G94" s="0"/>
      <c r="H94" s="0"/>
    </row>
    <row r="95" customFormat="false" ht="15.8" hidden="false" customHeight="false" outlineLevel="0" collapsed="false">
      <c r="D95" s="0"/>
      <c r="E95" s="0"/>
      <c r="F95" s="0"/>
      <c r="G95" s="0"/>
      <c r="H95" s="0"/>
    </row>
    <row r="1048246" customFormat="false" ht="12.75" hidden="false" customHeight="true" outlineLevel="0" collapsed="false"/>
    <row r="1048247" customFormat="false" ht="12.75" hidden="false" customHeight="true" outlineLevel="0" collapsed="false"/>
    <row r="1048248" customFormat="false" ht="12.75" hidden="false" customHeight="true" outlineLevel="0" collapsed="false"/>
    <row r="1048249" customFormat="false" ht="12.75" hidden="false" customHeight="true" outlineLevel="0" collapsed="false"/>
    <row r="1048250" customFormat="false" ht="12.75" hidden="false" customHeight="true" outlineLevel="0" collapsed="false"/>
    <row r="1048251" customFormat="false" ht="12.75" hidden="false" customHeight="true" outlineLevel="0" collapsed="false"/>
    <row r="1048252" customFormat="false" ht="12.75" hidden="false" customHeight="true" outlineLevel="0" collapsed="false"/>
    <row r="1048253" customFormat="false" ht="12.75" hidden="false" customHeight="true" outlineLevel="0" collapsed="false"/>
    <row r="1048254" customFormat="false" ht="12.75" hidden="false" customHeight="true" outlineLevel="0" collapsed="false"/>
    <row r="1048255" customFormat="false" ht="12.75" hidden="false" customHeight="true" outlineLevel="0" collapsed="false"/>
    <row r="1048256" customFormat="false" ht="12.75" hidden="false" customHeight="true" outlineLevel="0" collapsed="false"/>
    <row r="1048257" customFormat="false" ht="12.75" hidden="false" customHeight="true" outlineLevel="0" collapsed="false"/>
    <row r="1048258" customFormat="false" ht="12.75" hidden="false" customHeight="true" outlineLevel="0" collapsed="false"/>
    <row r="1048259" customFormat="false" ht="12.75" hidden="false" customHeight="true" outlineLevel="0" collapsed="false"/>
    <row r="1048260" customFormat="false" ht="12.75" hidden="false" customHeight="true" outlineLevel="0" collapsed="false"/>
    <row r="1048261" customFormat="false" ht="12.75" hidden="false" customHeight="true" outlineLevel="0" collapsed="false"/>
    <row r="1048262" customFormat="false" ht="12.75" hidden="false" customHeight="true" outlineLevel="0" collapsed="false"/>
    <row r="1048263" customFormat="false" ht="12.75" hidden="false" customHeight="true" outlineLevel="0" collapsed="false"/>
    <row r="1048264" customFormat="false" ht="12.75" hidden="false" customHeight="true" outlineLevel="0" collapsed="false"/>
    <row r="1048265" customFormat="false" ht="12.75" hidden="false" customHeight="true" outlineLevel="0" collapsed="false"/>
    <row r="1048266" customFormat="false" ht="12.75" hidden="false" customHeight="true" outlineLevel="0" collapsed="false"/>
    <row r="1048267" customFormat="false" ht="12.75" hidden="false" customHeight="true" outlineLevel="0" collapsed="false"/>
    <row r="1048268" customFormat="false" ht="12.75" hidden="false" customHeight="true" outlineLevel="0" collapsed="false"/>
    <row r="1048269" customFormat="false" ht="12.75" hidden="false" customHeight="true" outlineLevel="0" collapsed="false"/>
    <row r="1048270" customFormat="false" ht="12.75" hidden="false" customHeight="true" outlineLevel="0" collapsed="false"/>
    <row r="1048271" customFormat="false" ht="12.75" hidden="false" customHeight="true" outlineLevel="0" collapsed="false"/>
    <row r="1048272" customFormat="false" ht="12.75" hidden="false" customHeight="true" outlineLevel="0" collapsed="false"/>
    <row r="1048273" customFormat="false" ht="12.75" hidden="false" customHeight="true" outlineLevel="0" collapsed="false"/>
    <row r="1048274" customFormat="false" ht="12.75" hidden="false" customHeight="true" outlineLevel="0" collapsed="false"/>
    <row r="1048275" customFormat="false" ht="12.75" hidden="false" customHeight="true" outlineLevel="0" collapsed="false"/>
    <row r="1048276" customFormat="false" ht="12.75" hidden="false" customHeight="true" outlineLevel="0" collapsed="false"/>
    <row r="1048277" customFormat="false" ht="12.75" hidden="false" customHeight="true" outlineLevel="0" collapsed="false"/>
    <row r="1048278" customFormat="false" ht="12.75" hidden="false" customHeight="true" outlineLevel="0" collapsed="false"/>
    <row r="1048279" customFormat="false" ht="12.75" hidden="false" customHeight="true" outlineLevel="0" collapsed="false"/>
    <row r="1048280" customFormat="false" ht="12.75" hidden="false" customHeight="true" outlineLevel="0" collapsed="false"/>
    <row r="1048281" customFormat="false" ht="12.75" hidden="false" customHeight="true" outlineLevel="0" collapsed="false"/>
    <row r="1048282" customFormat="false" ht="12.75" hidden="false" customHeight="true" outlineLevel="0" collapsed="false"/>
    <row r="1048283" customFormat="false" ht="12.75" hidden="false" customHeight="true" outlineLevel="0" collapsed="false"/>
    <row r="1048284" customFormat="false" ht="12.75" hidden="false" customHeight="true" outlineLevel="0" collapsed="false"/>
    <row r="1048285" customFormat="false" ht="12.75" hidden="false" customHeight="true" outlineLevel="0" collapsed="false"/>
    <row r="1048286" customFormat="false" ht="12.75" hidden="false" customHeight="true" outlineLevel="0" collapsed="false"/>
    <row r="1048287" customFormat="false" ht="12.75" hidden="false" customHeight="true" outlineLevel="0" collapsed="false"/>
    <row r="1048288" customFormat="false" ht="12.75" hidden="false" customHeight="true" outlineLevel="0" collapsed="false"/>
    <row r="1048289" customFormat="false" ht="12.75" hidden="false" customHeight="true" outlineLevel="0" collapsed="false"/>
    <row r="1048290" customFormat="false" ht="12.75" hidden="false" customHeight="true" outlineLevel="0" collapsed="false"/>
    <row r="1048291" customFormat="false" ht="12.75" hidden="false" customHeight="true" outlineLevel="0" collapsed="false"/>
    <row r="1048292" customFormat="false" ht="12.75" hidden="false" customHeight="true" outlineLevel="0" collapsed="false"/>
    <row r="1048293" customFormat="false" ht="12.75" hidden="false" customHeight="true" outlineLevel="0" collapsed="false"/>
    <row r="1048294" customFormat="false" ht="12.75" hidden="false" customHeight="true" outlineLevel="0" collapsed="false"/>
    <row r="1048295" customFormat="false" ht="12.75" hidden="false" customHeight="true" outlineLevel="0" collapsed="false"/>
    <row r="1048296" customFormat="false" ht="12.75" hidden="false" customHeight="true" outlineLevel="0" collapsed="false"/>
    <row r="1048297" customFormat="false" ht="12.75" hidden="false" customHeight="true" outlineLevel="0" collapsed="false"/>
    <row r="1048298" customFormat="false" ht="12.75" hidden="false" customHeight="true" outlineLevel="0" collapsed="false"/>
    <row r="1048299" customFormat="false" ht="12.75" hidden="false" customHeight="true" outlineLevel="0" collapsed="false"/>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mergeCells count="75">
    <mergeCell ref="H1:I5"/>
    <mergeCell ref="C2:G2"/>
    <mergeCell ref="C3:D3"/>
    <mergeCell ref="F3:G3"/>
    <mergeCell ref="C5:G5"/>
    <mergeCell ref="A7:I7"/>
    <mergeCell ref="B8:D8"/>
    <mergeCell ref="F8:I8"/>
    <mergeCell ref="B9:I9"/>
    <mergeCell ref="D10:E10"/>
    <mergeCell ref="B11:C11"/>
    <mergeCell ref="D11:E11"/>
    <mergeCell ref="F11:I11"/>
    <mergeCell ref="A12:D12"/>
    <mergeCell ref="E12:G12"/>
    <mergeCell ref="A13:I13"/>
    <mergeCell ref="A14:C14"/>
    <mergeCell ref="D14:I14"/>
    <mergeCell ref="A16:D16"/>
    <mergeCell ref="E16:I16"/>
    <mergeCell ref="A18:C18"/>
    <mergeCell ref="D18:F18"/>
    <mergeCell ref="B19:D19"/>
    <mergeCell ref="F19:I19"/>
    <mergeCell ref="B20:I20"/>
    <mergeCell ref="D21:I21"/>
    <mergeCell ref="A22:B22"/>
    <mergeCell ref="D22:G22"/>
    <mergeCell ref="B23:C23"/>
    <mergeCell ref="E23:F23"/>
    <mergeCell ref="H23:I23"/>
    <mergeCell ref="B24:D24"/>
    <mergeCell ref="F24:I24"/>
    <mergeCell ref="A25:B25"/>
    <mergeCell ref="D25:G25"/>
    <mergeCell ref="B26:C26"/>
    <mergeCell ref="E26:F26"/>
    <mergeCell ref="H26:I26"/>
    <mergeCell ref="A27:I27"/>
    <mergeCell ref="B28:C28"/>
    <mergeCell ref="E28:F28"/>
    <mergeCell ref="H28:I28"/>
    <mergeCell ref="B30:I30"/>
    <mergeCell ref="B31:I31"/>
    <mergeCell ref="B32:I32"/>
    <mergeCell ref="C34:I34"/>
    <mergeCell ref="A36:I36"/>
    <mergeCell ref="A38:D38"/>
    <mergeCell ref="E38:I38"/>
    <mergeCell ref="A40:I41"/>
    <mergeCell ref="A42:I42"/>
    <mergeCell ref="A43:I44"/>
    <mergeCell ref="A45:I45"/>
    <mergeCell ref="A46:I47"/>
    <mergeCell ref="G49:I50"/>
    <mergeCell ref="A50:C50"/>
    <mergeCell ref="D50:F50"/>
    <mergeCell ref="A51:C51"/>
    <mergeCell ref="D51:F51"/>
    <mergeCell ref="G51:I51"/>
    <mergeCell ref="A52:C52"/>
    <mergeCell ref="D52:F52"/>
    <mergeCell ref="G52:I52"/>
    <mergeCell ref="A54:I54"/>
    <mergeCell ref="A56:E56"/>
    <mergeCell ref="D57:I57"/>
    <mergeCell ref="A58:D58"/>
    <mergeCell ref="B59:I59"/>
    <mergeCell ref="D60:I60"/>
    <mergeCell ref="B61:C61"/>
    <mergeCell ref="A63:I64"/>
    <mergeCell ref="D67:F67"/>
    <mergeCell ref="H67:I67"/>
    <mergeCell ref="E68:I68"/>
    <mergeCell ref="E69:I69"/>
  </mergeCells>
  <conditionalFormatting sqref="E12 A51 D51 G51">
    <cfRule type="cellIs" priority="2" operator="equal" aboveAverage="0" equalAverage="0" bottom="0" percent="0" rank="0" text="" dxfId="0">
      <formula>"à compléter"</formula>
    </cfRule>
  </conditionalFormatting>
  <dataValidations count="5">
    <dataValidation allowBlank="true" operator="equal" showDropDown="false" showErrorMessage="true" showInputMessage="false" sqref="A51" type="list">
      <formula1>"à compléter,OUI,NON"</formula1>
      <formula2>0</formula2>
    </dataValidation>
    <dataValidation allowBlank="true" operator="equal" showDropDown="false" showErrorMessage="true" showInputMessage="false" sqref="B51:C51 E51:F51 H51:I51" type="list">
      <formula1>"_,OUI,NON"</formula1>
      <formula2>0</formula2>
    </dataValidation>
    <dataValidation allowBlank="true" operator="equal" showDropDown="false" showErrorMessage="true" showInputMessage="false" sqref="D51" type="list">
      <formula1>"à compléter,OUI,NON"</formula1>
      <formula2>0</formula2>
    </dataValidation>
    <dataValidation allowBlank="true" operator="equal" showDropDown="false" showErrorMessage="true" showInputMessage="false" sqref="G51" type="list">
      <formula1>"à compléter,OUI,NON"</formula1>
      <formula2>0</formula2>
    </dataValidation>
    <dataValidation allowBlank="true" operator="equal" showDropDown="false" showErrorMessage="true" showInputMessage="false" sqref="F56" type="list">
      <formula1>"?,OUI,NON"</formula1>
      <formula2>0</formula2>
    </dataValidation>
  </dataValidation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BL10482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10.4921875" defaultRowHeight="15.8" zeroHeight="false" outlineLevelRow="0" outlineLevelCol="0"/>
  <cols>
    <col collapsed="false" customWidth="true" hidden="false" outlineLevel="0" max="2" min="1" style="1" width="10.26"/>
    <col collapsed="false" customWidth="true" hidden="false" outlineLevel="0" max="3" min="3" style="1" width="4.99"/>
    <col collapsed="false" customWidth="true" hidden="false" outlineLevel="0" max="4" min="4" style="1" width="13.09"/>
    <col collapsed="false" customWidth="true" hidden="false" outlineLevel="0" max="5" min="5" style="1" width="9.5"/>
    <col collapsed="false" customWidth="true" hidden="false" outlineLevel="0" max="6" min="6" style="2" width="2.75"/>
    <col collapsed="false" customWidth="true" hidden="false" outlineLevel="0" max="7" min="7" style="1" width="10.26"/>
    <col collapsed="false" customWidth="true" hidden="false" outlineLevel="0" max="8" min="8" style="1" width="12.96"/>
    <col collapsed="false" customWidth="true" hidden="false" outlineLevel="0" max="9" min="9" style="1" width="6.73"/>
    <col collapsed="false" customWidth="true" hidden="false" outlineLevel="0" max="10" min="10" style="1" width="2.8"/>
    <col collapsed="false" customWidth="true" hidden="false" outlineLevel="0" max="11" min="11" style="1" width="5.98"/>
    <col collapsed="false" customWidth="true" hidden="false" outlineLevel="0" max="12" min="12" style="1" width="6.46"/>
    <col collapsed="false" customWidth="false" hidden="false" outlineLevel="0" max="64" min="13" style="1" width="10.5"/>
  </cols>
  <sheetData>
    <row r="1" customFormat="false" ht="22.7" hidden="false" customHeight="true" outlineLevel="0" collapsed="false">
      <c r="C1" s="3"/>
      <c r="K1" s="4" t="str">
        <f aca="false">Notice!K1</f>
        <v>V8.22</v>
      </c>
      <c r="L1" s="0"/>
    </row>
    <row r="2" customFormat="false" ht="39.75" hidden="false" customHeight="true" outlineLevel="0" collapsed="false">
      <c r="B2" s="5" t="s">
        <v>229</v>
      </c>
      <c r="C2" s="5"/>
      <c r="D2" s="5"/>
      <c r="E2" s="5"/>
      <c r="F2" s="5"/>
      <c r="G2" s="5"/>
      <c r="H2" s="5"/>
      <c r="I2" s="5"/>
    </row>
    <row r="3" customFormat="false" ht="39.75" hidden="false" customHeight="true" outlineLevel="0" collapsed="false">
      <c r="C3" s="6" t="s">
        <v>2</v>
      </c>
      <c r="D3" s="6"/>
      <c r="E3" s="6" t="n">
        <f aca="false">Inscription!$E$3</f>
        <v>2022</v>
      </c>
      <c r="F3" s="6"/>
      <c r="G3" s="7" t="n">
        <f aca="false">(E3+1)</f>
        <v>2023</v>
      </c>
      <c r="H3" s="7"/>
    </row>
    <row r="4" customFormat="false" ht="9.7" hidden="false" customHeight="true" outlineLevel="0" collapsed="false">
      <c r="A4" s="8"/>
      <c r="B4" s="8"/>
      <c r="C4" s="8"/>
      <c r="D4" s="8"/>
      <c r="E4" s="8"/>
      <c r="F4" s="9"/>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6" customFormat="false" ht="22.7" hidden="false" customHeight="true" outlineLevel="0" collapsed="false">
      <c r="A6" s="365" t="s">
        <v>230</v>
      </c>
      <c r="B6" s="365"/>
      <c r="C6" s="365"/>
      <c r="D6" s="365"/>
      <c r="E6" s="365"/>
      <c r="F6" s="365"/>
      <c r="G6" s="365"/>
      <c r="H6" s="365"/>
      <c r="I6" s="365"/>
      <c r="J6" s="365"/>
      <c r="K6" s="365"/>
    </row>
    <row r="7" customFormat="false" ht="22.7" hidden="false" customHeight="true" outlineLevel="0" collapsed="false">
      <c r="A7" s="366" t="s">
        <v>231</v>
      </c>
      <c r="B7" s="366"/>
      <c r="C7" s="366"/>
      <c r="D7" s="366"/>
      <c r="E7" s="366"/>
      <c r="F7" s="366"/>
      <c r="G7" s="366"/>
      <c r="H7" s="366"/>
      <c r="I7" s="366"/>
      <c r="J7" s="366"/>
      <c r="K7" s="366"/>
    </row>
    <row r="8" customFormat="false" ht="22.7" hidden="false" customHeight="true" outlineLevel="0" collapsed="false">
      <c r="A8" s="367" t="s">
        <v>232</v>
      </c>
      <c r="B8" s="367"/>
      <c r="C8" s="367"/>
      <c r="D8" s="367"/>
      <c r="E8" s="367"/>
      <c r="F8" s="367"/>
      <c r="G8" s="367"/>
      <c r="H8" s="367"/>
      <c r="I8" s="367"/>
      <c r="J8" s="367"/>
      <c r="K8" s="367"/>
    </row>
    <row r="9" customFormat="false" ht="22.7" hidden="false" customHeight="true" outlineLevel="0" collapsed="false">
      <c r="A9" s="368"/>
      <c r="B9" s="222"/>
      <c r="C9" s="222"/>
      <c r="D9" s="222"/>
      <c r="E9" s="222"/>
      <c r="F9" s="222"/>
      <c r="G9" s="222"/>
      <c r="H9" s="222"/>
      <c r="I9" s="222"/>
    </row>
    <row r="10" customFormat="false" ht="22.7" hidden="false" customHeight="true" outlineLevel="0" collapsed="false">
      <c r="A10" s="368"/>
      <c r="B10" s="222"/>
      <c r="C10" s="222"/>
      <c r="D10" s="222"/>
      <c r="E10" s="222"/>
      <c r="F10" s="222"/>
      <c r="G10" s="222"/>
      <c r="H10" s="222"/>
      <c r="I10" s="222"/>
    </row>
    <row r="11" customFormat="false" ht="22.7" hidden="false" customHeight="true" outlineLevel="0" collapsed="false">
      <c r="A11" s="140" t="s">
        <v>98</v>
      </c>
      <c r="B11" s="140"/>
      <c r="C11" s="140"/>
      <c r="D11" s="140"/>
      <c r="E11" s="140"/>
      <c r="F11" s="140"/>
      <c r="G11" s="140"/>
      <c r="H11" s="140"/>
      <c r="I11" s="14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22.7" hidden="false" customHeight="true" outlineLevel="0" collapsed="false">
      <c r="A12" s="111" t="s">
        <v>38</v>
      </c>
      <c r="B12" s="110" t="str">
        <f aca="false">Infirmerie!B19</f>
        <v/>
      </c>
      <c r="C12" s="110"/>
      <c r="D12" s="110"/>
      <c r="E12" s="111" t="s">
        <v>79</v>
      </c>
      <c r="F12" s="369" t="str">
        <f aca="false">Infirmerie!F19</f>
        <v/>
      </c>
      <c r="G12" s="369"/>
      <c r="H12" s="369"/>
      <c r="I12" s="369"/>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customFormat="false" ht="22.7" hidden="false" customHeight="true" outlineLevel="0" collapsed="false">
      <c r="A13" s="140" t="s">
        <v>233</v>
      </c>
      <c r="B13" s="140"/>
      <c r="C13" s="140"/>
      <c r="D13" s="140"/>
      <c r="E13" s="140"/>
      <c r="F13" s="140"/>
      <c r="G13" s="140"/>
      <c r="H13" s="140"/>
      <c r="I13" s="14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customFormat="false" ht="22.7" hidden="false" customHeight="true" outlineLevel="0" collapsed="false">
      <c r="A14" s="111" t="s">
        <v>38</v>
      </c>
      <c r="B14" s="110" t="str">
        <f aca="false">IF(ISBLANK(Infirmerie!$B$7),"",Infirmerie!$B$7)</f>
        <v/>
      </c>
      <c r="C14" s="110"/>
      <c r="D14" s="110"/>
      <c r="E14" s="111" t="s">
        <v>79</v>
      </c>
      <c r="F14" s="369" t="str">
        <f aca="false">IF(ISBLANK(Infirmerie!$F$7),"",Infirmerie!$F$7)</f>
        <v/>
      </c>
      <c r="G14" s="369"/>
      <c r="H14" s="369"/>
      <c r="I14" s="369"/>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customFormat="false" ht="22.7" hidden="false" customHeight="true" outlineLevel="0" collapsed="false">
      <c r="A15" s="53" t="s">
        <v>99</v>
      </c>
      <c r="B15" s="53"/>
      <c r="C15" s="142" t="n">
        <f aca="false">IF(ISBLANK(Infirmerie!$B$8),"",Infirmerie!$B$8)</f>
        <v>0</v>
      </c>
      <c r="D15" s="142"/>
      <c r="E15" s="142"/>
      <c r="F15" s="142"/>
      <c r="G15" s="142"/>
      <c r="H15" s="142"/>
      <c r="I15" s="142"/>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370" t="s">
        <v>43</v>
      </c>
      <c r="B16" s="370"/>
      <c r="C16" s="371" t="s">
        <v>234</v>
      </c>
      <c r="D16" s="371"/>
      <c r="E16" s="371"/>
      <c r="F16" s="371"/>
      <c r="G16" s="371"/>
      <c r="H16" s="371"/>
      <c r="I16" s="371"/>
      <c r="J16" s="371"/>
      <c r="K16" s="371"/>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customFormat="false" ht="22.7" hidden="false" customHeight="true" outlineLevel="0" collapsed="false">
      <c r="A17" s="372" t="s">
        <v>235</v>
      </c>
      <c r="B17" s="372"/>
      <c r="C17" s="372"/>
      <c r="D17" s="372"/>
      <c r="E17" s="373" t="s">
        <v>43</v>
      </c>
      <c r="F17" s="371" t="s">
        <v>236</v>
      </c>
      <c r="G17" s="371"/>
      <c r="H17" s="371"/>
      <c r="I17" s="371"/>
      <c r="J17" s="371"/>
      <c r="K17" s="371"/>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row>
    <row r="18" customFormat="false" ht="22.7" hidden="false" customHeight="true" outlineLevel="0" collapsed="false">
      <c r="A18" s="375" t="s">
        <v>237</v>
      </c>
      <c r="B18" s="375"/>
      <c r="C18" s="375"/>
      <c r="D18" s="375"/>
      <c r="E18" s="375"/>
      <c r="F18" s="375"/>
      <c r="G18" s="375"/>
      <c r="H18" s="375"/>
      <c r="I18" s="375"/>
      <c r="J18" s="375"/>
      <c r="K18" s="375"/>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row>
    <row r="19" customFormat="false" ht="22.7" hidden="false" customHeight="true" outlineLevel="0" collapsed="false">
      <c r="A19" s="376"/>
      <c r="B19" s="377"/>
      <c r="C19" s="377"/>
      <c r="D19" s="377"/>
      <c r="E19" s="377"/>
      <c r="F19" s="377"/>
      <c r="G19" s="377"/>
      <c r="H19" s="377"/>
      <c r="I19" s="377"/>
      <c r="J19" s="374"/>
      <c r="K19" s="374"/>
      <c r="L19" s="374"/>
      <c r="M19" s="374"/>
      <c r="N19" s="0"/>
      <c r="O19" s="0"/>
      <c r="P19" s="0"/>
      <c r="Q19" s="0"/>
      <c r="R19" s="0"/>
      <c r="S19" s="0"/>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row>
    <row r="20" customFormat="false" ht="42.5" hidden="false" customHeight="true" outlineLevel="0" collapsed="false">
      <c r="A20" s="378" t="s">
        <v>238</v>
      </c>
      <c r="B20" s="378"/>
      <c r="C20" s="378"/>
      <c r="D20" s="378"/>
      <c r="E20" s="378"/>
      <c r="F20" s="378"/>
      <c r="G20" s="378"/>
      <c r="H20" s="378"/>
      <c r="I20" s="378"/>
      <c r="J20" s="378"/>
      <c r="K20" s="378"/>
    </row>
    <row r="21" customFormat="false" ht="22.7" hidden="false" customHeight="true" outlineLevel="0" collapsed="false">
      <c r="A21" s="379"/>
      <c r="F21" s="1"/>
    </row>
    <row r="22" customFormat="false" ht="22.7" hidden="false" customHeight="true" outlineLevel="0" collapsed="false">
      <c r="A22" s="150"/>
      <c r="B22" s="150"/>
      <c r="C22" s="151" t="s">
        <v>105</v>
      </c>
      <c r="D22" s="110" t="str">
        <f aca="false">IF(ISBLANK(Inscription!$D$99),"",Inscription!$D$99)</f>
        <v>à compléter</v>
      </c>
      <c r="E22" s="110"/>
      <c r="F22" s="110"/>
      <c r="G22" s="151" t="s">
        <v>107</v>
      </c>
      <c r="H22" s="380" t="str">
        <f aca="false">IF(ISBLANK(Inscription!$H$99),"",Inscription!$H$99)</f>
        <v>à compléter</v>
      </c>
      <c r="I22" s="380"/>
      <c r="J22" s="380"/>
      <c r="K22" s="380"/>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customFormat="false" ht="36.45" hidden="false" customHeight="true" outlineLevel="0" collapsed="false">
      <c r="A23" s="161"/>
      <c r="B23" s="147"/>
      <c r="C23" s="147"/>
      <c r="D23" s="147"/>
      <c r="E23" s="381" t="s">
        <v>228</v>
      </c>
      <c r="F23" s="381"/>
      <c r="G23" s="381"/>
      <c r="H23" s="381"/>
      <c r="I23" s="381"/>
      <c r="J23" s="381"/>
      <c r="K23" s="381"/>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customFormat="false" ht="91.2" hidden="false" customHeight="true" outlineLevel="0" collapsed="false">
      <c r="E24" s="364"/>
      <c r="F24" s="364"/>
      <c r="G24" s="364"/>
      <c r="H24" s="364"/>
      <c r="I24" s="364"/>
      <c r="J24" s="364"/>
      <c r="K24" s="364"/>
    </row>
    <row r="25" customFormat="false" ht="15.8" hidden="false" customHeight="false" outlineLevel="0" collapsed="false">
      <c r="F25" s="1"/>
    </row>
    <row r="1048249" customFormat="false" ht="12.75" hidden="false" customHeight="true" outlineLevel="0" collapsed="false"/>
    <row r="1048250" customFormat="false" ht="12.75" hidden="false" customHeight="true" outlineLevel="0" collapsed="false"/>
    <row r="1048251" customFormat="false" ht="12.75" hidden="false" customHeight="true" outlineLevel="0" collapsed="false"/>
    <row r="1048252" customFormat="false" ht="12.75" hidden="false" customHeight="true" outlineLevel="0" collapsed="false"/>
    <row r="1048253" customFormat="false" ht="12.75" hidden="false" customHeight="true" outlineLevel="0" collapsed="false"/>
    <row r="1048254" customFormat="false" ht="12.75" hidden="false" customHeight="true" outlineLevel="0" collapsed="false"/>
    <row r="1048255" customFormat="false" ht="12.75" hidden="false" customHeight="true" outlineLevel="0" collapsed="false"/>
    <row r="1048256" customFormat="false" ht="12.75" hidden="false" customHeight="true" outlineLevel="0" collapsed="false"/>
    <row r="1048257" customFormat="false" ht="12.75" hidden="false" customHeight="true" outlineLevel="0" collapsed="false"/>
    <row r="1048258" customFormat="false" ht="12.75" hidden="false" customHeight="true" outlineLevel="0" collapsed="false"/>
    <row r="1048259" customFormat="false" ht="12.75" hidden="false" customHeight="true" outlineLevel="0" collapsed="false"/>
    <row r="1048260" customFormat="false" ht="12.75" hidden="false" customHeight="true" outlineLevel="0" collapsed="false"/>
    <row r="1048261" customFormat="false" ht="12.75" hidden="false" customHeight="true" outlineLevel="0" collapsed="false"/>
    <row r="1048262" customFormat="false" ht="12.75" hidden="false" customHeight="true" outlineLevel="0" collapsed="false"/>
    <row r="1048263" customFormat="false" ht="12.75" hidden="false" customHeight="true" outlineLevel="0" collapsed="false"/>
    <row r="1048264" customFormat="false" ht="12.75" hidden="false" customHeight="true" outlineLevel="0" collapsed="false"/>
    <row r="1048265" customFormat="false" ht="12.75" hidden="false" customHeight="true" outlineLevel="0" collapsed="false"/>
    <row r="1048266" customFormat="false" ht="12.75" hidden="false" customHeight="true" outlineLevel="0" collapsed="false"/>
    <row r="1048267" customFormat="false" ht="12.75" hidden="false" customHeight="true" outlineLevel="0" collapsed="false"/>
    <row r="1048268" customFormat="false" ht="12.75" hidden="false" customHeight="true" outlineLevel="0" collapsed="false"/>
    <row r="1048269" customFormat="false" ht="12.75" hidden="false" customHeight="true" outlineLevel="0" collapsed="false"/>
    <row r="1048270" customFormat="false" ht="12.75" hidden="false" customHeight="true" outlineLevel="0" collapsed="false"/>
    <row r="1048271" customFormat="false" ht="12.75" hidden="false" customHeight="true" outlineLevel="0" collapsed="false"/>
    <row r="1048272" customFormat="false" ht="12.75" hidden="false" customHeight="true" outlineLevel="0" collapsed="false"/>
    <row r="1048273" customFormat="false" ht="12.75" hidden="false" customHeight="true" outlineLevel="0" collapsed="false"/>
    <row r="1048274" customFormat="false" ht="12.75" hidden="false" customHeight="true" outlineLevel="0" collapsed="false"/>
    <row r="1048275" customFormat="false" ht="12.75" hidden="false" customHeight="true" outlineLevel="0" collapsed="false"/>
    <row r="1048276" customFormat="false" ht="12.75" hidden="false" customHeight="true" outlineLevel="0" collapsed="false"/>
    <row r="1048277" customFormat="false" ht="12.75" hidden="false" customHeight="true" outlineLevel="0" collapsed="false"/>
    <row r="1048278" customFormat="false" ht="12.75" hidden="false" customHeight="true" outlineLevel="0" collapsed="false"/>
    <row r="1048279" customFormat="false" ht="12.75" hidden="false" customHeight="true" outlineLevel="0" collapsed="false"/>
    <row r="1048280" customFormat="false" ht="12.75" hidden="false" customHeight="true" outlineLevel="0" collapsed="false"/>
    <row r="1048281" customFormat="false" ht="12.75" hidden="false" customHeight="true" outlineLevel="0" collapsed="false"/>
    <row r="1048282" customFormat="false" ht="12.75" hidden="false" customHeight="true" outlineLevel="0" collapsed="false"/>
    <row r="1048283" customFormat="false" ht="12.75" hidden="false" customHeight="true" outlineLevel="0" collapsed="false"/>
    <row r="1048284" customFormat="false" ht="12.75" hidden="false" customHeight="true" outlineLevel="0" collapsed="false"/>
    <row r="1048285" customFormat="false" ht="12.75" hidden="false" customHeight="true" outlineLevel="0" collapsed="false"/>
    <row r="1048286" customFormat="false" ht="12.75" hidden="false" customHeight="true" outlineLevel="0" collapsed="false"/>
    <row r="1048287" customFormat="false" ht="12.75" hidden="false" customHeight="true" outlineLevel="0" collapsed="false"/>
    <row r="1048288" customFormat="false" ht="12.75" hidden="false" customHeight="true" outlineLevel="0" collapsed="false"/>
    <row r="1048289" customFormat="false" ht="12.75" hidden="false" customHeight="true" outlineLevel="0" collapsed="false"/>
    <row r="1048290" customFormat="false" ht="12.75" hidden="false" customHeight="true" outlineLevel="0" collapsed="false"/>
    <row r="1048291" customFormat="false" ht="12.75" hidden="false" customHeight="true" outlineLevel="0" collapsed="false"/>
    <row r="1048292" customFormat="false" ht="12.75" hidden="false" customHeight="true" outlineLevel="0" collapsed="false"/>
    <row r="1048293" customFormat="false" ht="12.75" hidden="false" customHeight="true" outlineLevel="0" collapsed="false"/>
    <row r="1048294" customFormat="false" ht="12.75" hidden="false" customHeight="true" outlineLevel="0" collapsed="false"/>
    <row r="1048295" customFormat="false" ht="12.75" hidden="false" customHeight="true" outlineLevel="0" collapsed="false"/>
    <row r="1048296" customFormat="false" ht="12.75" hidden="false" customHeight="true" outlineLevel="0" collapsed="false"/>
    <row r="1048297" customFormat="false" ht="12.75" hidden="false" customHeight="true" outlineLevel="0" collapsed="false"/>
    <row r="1048298" customFormat="false" ht="12.75" hidden="false" customHeight="true" outlineLevel="0" collapsed="false"/>
    <row r="1048299" customFormat="false" ht="12.75" hidden="false" customHeight="true" outlineLevel="0" collapsed="false"/>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sheetData>
  <sheetProtection sheet="true" objects="true" scenarios="true"/>
  <mergeCells count="25">
    <mergeCell ref="B2:I2"/>
    <mergeCell ref="C3:D3"/>
    <mergeCell ref="E3:F3"/>
    <mergeCell ref="G3:H3"/>
    <mergeCell ref="A6:K6"/>
    <mergeCell ref="A7:K7"/>
    <mergeCell ref="A8:K8"/>
    <mergeCell ref="A11:I11"/>
    <mergeCell ref="B12:D12"/>
    <mergeCell ref="F12:I12"/>
    <mergeCell ref="A13:I13"/>
    <mergeCell ref="B14:D14"/>
    <mergeCell ref="F14:I14"/>
    <mergeCell ref="A15:B15"/>
    <mergeCell ref="C15:I15"/>
    <mergeCell ref="A16:B16"/>
    <mergeCell ref="C16:K16"/>
    <mergeCell ref="A17:D17"/>
    <mergeCell ref="F17:K17"/>
    <mergeCell ref="A18:K18"/>
    <mergeCell ref="A20:K20"/>
    <mergeCell ref="D22:F22"/>
    <mergeCell ref="H22:K22"/>
    <mergeCell ref="E23:K23"/>
    <mergeCell ref="E24:K24"/>
  </mergeCells>
  <dataValidations count="2">
    <dataValidation allowBlank="true" operator="equal" showDropDown="false" showErrorMessage="true" showInputMessage="false" sqref="A16" type="list">
      <formula1>"?,autorise,n'autorise pas"</formula1>
      <formula2>0</formula2>
    </dataValidation>
    <dataValidation allowBlank="true" operator="equal" showDropDown="false" showErrorMessage="true" showInputMessage="false" sqref="E17" type="list">
      <formula1>"?,fille,fils"</formula1>
      <formula2>0</formula2>
    </dataValidation>
  </dataValidations>
  <hyperlinks>
    <hyperlink ref="A6" r:id="rId2" display="DISTRIBUTION DE COMPRIMES D'IODURE DE POTASSIUM"/>
    <hyperlink ref="A7" r:id="rId3" display="AUX ÉLÈVES DES ÉTABLISSEMENTS SCOLAIRES"/>
    <hyperlink ref="A8" r:id="rId4" display="D’ILLE ET VILAINE"/>
  </hyperlinks>
  <printOptions headings="false" gridLines="false" gridLinesSet="true" horizontalCentered="true" verticalCentered="false"/>
  <pageMargins left="0.39375" right="0.39375" top="0.39375" bottom="0.603472222222222" header="0.511805555555555" footer="0.3937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5"/>
  <legacyDrawing r:id="rId6"/>
</worksheet>
</file>

<file path=xl/worksheets/sheet7.xml><?xml version="1.0" encoding="utf-8"?>
<worksheet xmlns="http://schemas.openxmlformats.org/spreadsheetml/2006/main" xmlns:r="http://schemas.openxmlformats.org/officeDocument/2006/relationships">
  <sheetPr filterMode="false">
    <pageSetUpPr fitToPage="false"/>
  </sheetPr>
  <dimension ref="A1:BL10482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10.4921875" defaultRowHeight="15.8" zeroHeight="false" outlineLevelRow="0" outlineLevelCol="0"/>
  <cols>
    <col collapsed="false" customWidth="true" hidden="false" outlineLevel="0" max="2" min="1" style="1" width="10.26"/>
    <col collapsed="false" customWidth="true" hidden="false" outlineLevel="0" max="3" min="3" style="1" width="4.99"/>
    <col collapsed="false" customWidth="true" hidden="false" outlineLevel="0" max="4" min="4" style="1" width="13.09"/>
    <col collapsed="false" customWidth="true" hidden="false" outlineLevel="0" max="5" min="5" style="1" width="9.5"/>
    <col collapsed="false" customWidth="true" hidden="false" outlineLevel="0" max="6" min="6" style="2" width="2.75"/>
    <col collapsed="false" customWidth="true" hidden="false" outlineLevel="0" max="7" min="7" style="1" width="10.26"/>
    <col collapsed="false" customWidth="true" hidden="false" outlineLevel="0" max="8" min="8" style="1" width="12.96"/>
    <col collapsed="false" customWidth="true" hidden="false" outlineLevel="0" max="9" min="9" style="1" width="6.73"/>
    <col collapsed="false" customWidth="true" hidden="false" outlineLevel="0" max="10" min="10" style="1" width="2.8"/>
    <col collapsed="false" customWidth="true" hidden="false" outlineLevel="0" max="11" min="11" style="1" width="5.98"/>
    <col collapsed="false" customWidth="true" hidden="false" outlineLevel="0" max="12" min="12" style="1" width="6.46"/>
    <col collapsed="false" customWidth="false" hidden="false" outlineLevel="0" max="64" min="13" style="1" width="10.5"/>
  </cols>
  <sheetData>
    <row r="1" customFormat="false" ht="22.7" hidden="false" customHeight="true" outlineLevel="0" collapsed="false">
      <c r="C1" s="3"/>
      <c r="K1" s="4" t="str">
        <f aca="false">Notice!K1</f>
        <v>V8.22</v>
      </c>
      <c r="L1" s="0"/>
    </row>
    <row r="2" customFormat="false" ht="39.75" hidden="false" customHeight="true" outlineLevel="0" collapsed="false">
      <c r="B2" s="5" t="s">
        <v>239</v>
      </c>
      <c r="C2" s="5"/>
      <c r="D2" s="5"/>
      <c r="E2" s="5"/>
      <c r="F2" s="5"/>
      <c r="G2" s="5"/>
      <c r="H2" s="5"/>
      <c r="I2" s="5"/>
    </row>
    <row r="3" customFormat="false" ht="39.75" hidden="false" customHeight="true" outlineLevel="0" collapsed="false">
      <c r="C3" s="6" t="s">
        <v>2</v>
      </c>
      <c r="D3" s="6"/>
      <c r="E3" s="6" t="n">
        <f aca="false">Inscription!$E$3</f>
        <v>2022</v>
      </c>
      <c r="F3" s="6"/>
      <c r="G3" s="7" t="n">
        <f aca="false">(E3+1)</f>
        <v>2023</v>
      </c>
      <c r="H3" s="7"/>
    </row>
    <row r="4" customFormat="false" ht="9.7" hidden="false" customHeight="true" outlineLevel="0" collapsed="false">
      <c r="A4" s="8"/>
      <c r="B4" s="8"/>
      <c r="C4" s="8"/>
      <c r="D4" s="8"/>
      <c r="E4" s="8"/>
      <c r="F4" s="9"/>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6" customFormat="false" ht="22.7" hidden="false" customHeight="true" outlineLevel="0" collapsed="false">
      <c r="A6" s="382" t="s">
        <v>240</v>
      </c>
      <c r="B6" s="382"/>
      <c r="C6" s="382"/>
      <c r="D6" s="382"/>
      <c r="E6" s="382"/>
      <c r="F6" s="382"/>
      <c r="G6" s="382"/>
      <c r="H6" s="382"/>
      <c r="I6" s="382"/>
      <c r="J6" s="382"/>
      <c r="K6" s="382"/>
    </row>
    <row r="7" customFormat="false" ht="8.45" hidden="false" customHeight="true" outlineLevel="0" collapsed="false">
      <c r="F7" s="1"/>
    </row>
    <row r="8" customFormat="false" ht="34.3" hidden="false" customHeight="true" outlineLevel="0" collapsed="false">
      <c r="A8" s="383" t="s">
        <v>241</v>
      </c>
      <c r="B8" s="383"/>
      <c r="C8" s="383"/>
      <c r="D8" s="383"/>
      <c r="E8" s="383"/>
      <c r="F8" s="383"/>
      <c r="G8" s="383"/>
      <c r="H8" s="383"/>
      <c r="I8" s="383"/>
      <c r="J8" s="383"/>
      <c r="K8" s="383"/>
    </row>
    <row r="9" customFormat="false" ht="34.3" hidden="false" customHeight="true" outlineLevel="0" collapsed="false">
      <c r="A9" s="384" t="s">
        <v>242</v>
      </c>
      <c r="B9" s="384"/>
      <c r="C9" s="384"/>
      <c r="D9" s="384"/>
      <c r="E9" s="384"/>
      <c r="F9" s="384"/>
      <c r="G9" s="384"/>
      <c r="H9" s="384"/>
      <c r="I9" s="384"/>
      <c r="J9" s="384"/>
      <c r="K9" s="384"/>
    </row>
    <row r="10" customFormat="false" ht="9.7" hidden="false" customHeight="true" outlineLevel="0" collapsed="false">
      <c r="A10" s="9"/>
    </row>
    <row r="11" customFormat="false" ht="49.95" hidden="false" customHeight="true" outlineLevel="0" collapsed="false">
      <c r="A11" s="385" t="s">
        <v>243</v>
      </c>
      <c r="B11" s="385"/>
      <c r="C11" s="385"/>
      <c r="D11" s="385"/>
      <c r="E11" s="385"/>
      <c r="F11" s="385"/>
      <c r="G11" s="385"/>
      <c r="H11" s="385"/>
      <c r="I11" s="385"/>
      <c r="J11" s="385"/>
      <c r="K11" s="385"/>
    </row>
    <row r="12" customFormat="false" ht="8.45" hidden="false" customHeight="true" outlineLevel="0" collapsed="false">
      <c r="F12" s="1"/>
    </row>
    <row r="13" customFormat="false" ht="42.25" hidden="false" customHeight="true" outlineLevel="0" collapsed="false">
      <c r="A13" s="386" t="s">
        <v>244</v>
      </c>
      <c r="B13" s="386"/>
      <c r="C13" s="386"/>
      <c r="D13" s="386"/>
      <c r="E13" s="386"/>
      <c r="F13" s="386"/>
      <c r="G13" s="386"/>
      <c r="H13" s="386"/>
      <c r="I13" s="386"/>
      <c r="J13" s="386"/>
      <c r="K13" s="386"/>
    </row>
    <row r="14" customFormat="false" ht="34.3" hidden="false" customHeight="true" outlineLevel="0" collapsed="false">
      <c r="A14" s="386" t="s">
        <v>245</v>
      </c>
      <c r="B14" s="386"/>
      <c r="C14" s="386"/>
      <c r="D14" s="386"/>
      <c r="E14" s="386"/>
      <c r="F14" s="386"/>
      <c r="G14" s="386"/>
      <c r="H14" s="386"/>
      <c r="I14" s="386"/>
      <c r="J14" s="386"/>
      <c r="K14" s="386"/>
    </row>
    <row r="15" customFormat="false" ht="34.3" hidden="false" customHeight="true" outlineLevel="0" collapsed="false">
      <c r="A15" s="387" t="s">
        <v>246</v>
      </c>
      <c r="B15" s="387"/>
      <c r="C15" s="387"/>
      <c r="D15" s="387"/>
      <c r="E15" s="387"/>
      <c r="F15" s="387"/>
      <c r="G15" s="387"/>
      <c r="H15" s="387"/>
      <c r="I15" s="387"/>
      <c r="J15" s="387"/>
      <c r="K15" s="387"/>
    </row>
    <row r="16" customFormat="false" ht="34.3" hidden="false" customHeight="true" outlineLevel="0" collapsed="false">
      <c r="A16" s="388" t="s">
        <v>247</v>
      </c>
      <c r="B16" s="388"/>
      <c r="C16" s="388"/>
      <c r="D16" s="388"/>
      <c r="E16" s="388"/>
      <c r="F16" s="388"/>
      <c r="G16" s="388"/>
      <c r="H16" s="388"/>
      <c r="I16" s="388"/>
      <c r="J16" s="388"/>
      <c r="K16" s="388"/>
    </row>
    <row r="17" customFormat="false" ht="34.3" hidden="false" customHeight="true" outlineLevel="0" collapsed="false">
      <c r="A17" s="389" t="s">
        <v>248</v>
      </c>
      <c r="B17" s="389"/>
      <c r="C17" s="389"/>
      <c r="D17" s="389"/>
      <c r="E17" s="389"/>
      <c r="F17" s="389"/>
      <c r="G17" s="389"/>
      <c r="H17" s="389"/>
      <c r="I17" s="389"/>
      <c r="J17" s="389"/>
      <c r="K17" s="389"/>
    </row>
    <row r="18" customFormat="false" ht="34.3" hidden="false" customHeight="true" outlineLevel="0" collapsed="false">
      <c r="A18" s="386" t="s">
        <v>249</v>
      </c>
      <c r="B18" s="386"/>
      <c r="C18" s="386"/>
      <c r="D18" s="386"/>
      <c r="E18" s="386"/>
      <c r="F18" s="386"/>
      <c r="G18" s="386"/>
      <c r="H18" s="386"/>
      <c r="I18" s="386"/>
      <c r="J18" s="386"/>
      <c r="K18" s="386"/>
    </row>
    <row r="1048250" customFormat="false" ht="12.75" hidden="false" customHeight="true" outlineLevel="0" collapsed="false"/>
    <row r="1048251" customFormat="false" ht="12.75" hidden="false" customHeight="true" outlineLevel="0" collapsed="false"/>
    <row r="1048252" customFormat="false" ht="12.75" hidden="false" customHeight="true" outlineLevel="0" collapsed="false"/>
    <row r="1048253" customFormat="false" ht="12.75" hidden="false" customHeight="true" outlineLevel="0" collapsed="false"/>
    <row r="1048254" customFormat="false" ht="12.75" hidden="false" customHeight="true" outlineLevel="0" collapsed="false"/>
    <row r="1048255" customFormat="false" ht="12.75" hidden="false" customHeight="true" outlineLevel="0" collapsed="false"/>
    <row r="1048256" customFormat="false" ht="12.75" hidden="false" customHeight="true" outlineLevel="0" collapsed="false"/>
    <row r="1048257" customFormat="false" ht="12.75" hidden="false" customHeight="true" outlineLevel="0" collapsed="false"/>
    <row r="1048258" customFormat="false" ht="12.75" hidden="false" customHeight="true" outlineLevel="0" collapsed="false"/>
    <row r="1048259" customFormat="false" ht="12.75" hidden="false" customHeight="true" outlineLevel="0" collapsed="false"/>
    <row r="1048260" customFormat="false" ht="12.75" hidden="false" customHeight="true" outlineLevel="0" collapsed="false"/>
    <row r="1048261" customFormat="false" ht="12.75" hidden="false" customHeight="true" outlineLevel="0" collapsed="false"/>
    <row r="1048262" customFormat="false" ht="12.75" hidden="false" customHeight="true" outlineLevel="0" collapsed="false"/>
    <row r="1048263" customFormat="false" ht="12.75" hidden="false" customHeight="true" outlineLevel="0" collapsed="false"/>
    <row r="1048264" customFormat="false" ht="12.75" hidden="false" customHeight="true" outlineLevel="0" collapsed="false"/>
    <row r="1048265" customFormat="false" ht="12.75" hidden="false" customHeight="true" outlineLevel="0" collapsed="false"/>
    <row r="1048266" customFormat="false" ht="12.75" hidden="false" customHeight="true" outlineLevel="0" collapsed="false"/>
    <row r="1048267" customFormat="false" ht="12.75" hidden="false" customHeight="true" outlineLevel="0" collapsed="false"/>
    <row r="1048268" customFormat="false" ht="12.75" hidden="false" customHeight="true" outlineLevel="0" collapsed="false"/>
    <row r="1048269" customFormat="false" ht="12.75" hidden="false" customHeight="true" outlineLevel="0" collapsed="false"/>
    <row r="1048270" customFormat="false" ht="12.75" hidden="false" customHeight="true" outlineLevel="0" collapsed="false"/>
    <row r="1048271" customFormat="false" ht="12.75" hidden="false" customHeight="true" outlineLevel="0" collapsed="false"/>
    <row r="1048272" customFormat="false" ht="12.75" hidden="false" customHeight="true" outlineLevel="0" collapsed="false"/>
    <row r="1048273" customFormat="false" ht="12.75" hidden="false" customHeight="true" outlineLevel="0" collapsed="false"/>
    <row r="1048274" customFormat="false" ht="12.75" hidden="false" customHeight="true" outlineLevel="0" collapsed="false"/>
    <row r="1048275" customFormat="false" ht="12.75" hidden="false" customHeight="true" outlineLevel="0" collapsed="false"/>
    <row r="1048276" customFormat="false" ht="12.75" hidden="false" customHeight="true" outlineLevel="0" collapsed="false"/>
    <row r="1048277" customFormat="false" ht="12.75" hidden="false" customHeight="true" outlineLevel="0" collapsed="false"/>
    <row r="1048278" customFormat="false" ht="12.75" hidden="false" customHeight="true" outlineLevel="0" collapsed="false"/>
    <row r="1048279" customFormat="false" ht="12.75" hidden="false" customHeight="true" outlineLevel="0" collapsed="false"/>
    <row r="1048280" customFormat="false" ht="12.75" hidden="false" customHeight="true" outlineLevel="0" collapsed="false"/>
    <row r="1048281" customFormat="false" ht="12.75" hidden="false" customHeight="true" outlineLevel="0" collapsed="false"/>
    <row r="1048282" customFormat="false" ht="12.75" hidden="false" customHeight="true" outlineLevel="0" collapsed="false"/>
    <row r="1048283" customFormat="false" ht="12.75" hidden="false" customHeight="true" outlineLevel="0" collapsed="false"/>
    <row r="1048284" customFormat="false" ht="12.75" hidden="false" customHeight="true" outlineLevel="0" collapsed="false"/>
    <row r="1048285" customFormat="false" ht="12.75" hidden="false" customHeight="true" outlineLevel="0" collapsed="false"/>
    <row r="1048286" customFormat="false" ht="12.75" hidden="false" customHeight="true" outlineLevel="0" collapsed="false"/>
    <row r="1048287" customFormat="false" ht="12.75" hidden="false" customHeight="true" outlineLevel="0" collapsed="false"/>
    <row r="1048288" customFormat="false" ht="12.75" hidden="false" customHeight="true" outlineLevel="0" collapsed="false"/>
    <row r="1048289" customFormat="false" ht="12.75" hidden="false" customHeight="true" outlineLevel="0" collapsed="false"/>
    <row r="1048290" customFormat="false" ht="12.75" hidden="false" customHeight="true" outlineLevel="0" collapsed="false"/>
    <row r="1048291" customFormat="false" ht="12.75" hidden="false" customHeight="true" outlineLevel="0" collapsed="false"/>
    <row r="1048292" customFormat="false" ht="12.75" hidden="false" customHeight="true" outlineLevel="0" collapsed="false"/>
    <row r="1048293" customFormat="false" ht="12.75" hidden="false" customHeight="true" outlineLevel="0" collapsed="false"/>
    <row r="1048294" customFormat="false" ht="12.75" hidden="false" customHeight="true" outlineLevel="0" collapsed="false"/>
    <row r="1048295" customFormat="false" ht="12.75" hidden="false" customHeight="true" outlineLevel="0" collapsed="false"/>
    <row r="1048296" customFormat="false" ht="12.75" hidden="false" customHeight="true" outlineLevel="0" collapsed="false"/>
    <row r="1048297" customFormat="false" ht="12.75" hidden="false" customHeight="true" outlineLevel="0" collapsed="false"/>
    <row r="1048298" customFormat="false" ht="12.75" hidden="false" customHeight="true" outlineLevel="0" collapsed="false"/>
    <row r="1048299" customFormat="false" ht="12.75" hidden="false" customHeight="true" outlineLevel="0" collapsed="false"/>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sheetData>
  <sheetProtection sheet="true" password="cf1d" objects="true" scenarios="true"/>
  <mergeCells count="14">
    <mergeCell ref="B2:I2"/>
    <mergeCell ref="C3:D3"/>
    <mergeCell ref="E3:F3"/>
    <mergeCell ref="G3:H3"/>
    <mergeCell ref="A6:K6"/>
    <mergeCell ref="A8:K8"/>
    <mergeCell ref="A9:K9"/>
    <mergeCell ref="A11:K11"/>
    <mergeCell ref="A13:K13"/>
    <mergeCell ref="A14:K14"/>
    <mergeCell ref="A15:K15"/>
    <mergeCell ref="A16:K16"/>
    <mergeCell ref="A17:K17"/>
    <mergeCell ref="A18:K18"/>
  </mergeCells>
  <hyperlinks>
    <hyperlink ref="A16" r:id="rId1" display="téléchargeable ici"/>
    <hyperlink ref="A17" r:id="rId2" display="téléchargeable ici"/>
  </hyperlinks>
  <printOptions headings="false" gridLines="false" gridLinesSet="true" horizontalCentered="true" verticalCentered="false"/>
  <pageMargins left="0.39375" right="0.39375" top="0.39375" bottom="0.603472222222222" header="0.511805555555555" footer="0.3937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0.4921875" defaultRowHeight="15.8" zeroHeight="false" outlineLevelRow="0" outlineLevelCol="0"/>
  <cols>
    <col collapsed="false" customWidth="true" hidden="false" outlineLevel="0" max="4" min="1" style="1" width="10.26"/>
    <col collapsed="false" customWidth="true" hidden="false" outlineLevel="0" max="5" min="5" style="1" width="9.5"/>
    <col collapsed="false" customWidth="true" hidden="false" outlineLevel="0" max="6" min="6" style="1" width="11.25"/>
    <col collapsed="false" customWidth="true" hidden="false" outlineLevel="0" max="10" min="7" style="1" width="10.26"/>
    <col collapsed="false" customWidth="false" hidden="false" outlineLevel="0" max="64" min="11" style="1" width="10.5"/>
  </cols>
  <sheetData>
    <row r="1" customFormat="false" ht="22.7" hidden="false" customHeight="true" outlineLevel="0" collapsed="false">
      <c r="C1" s="3"/>
    </row>
    <row r="2" customFormat="false" ht="39.75" hidden="false" customHeight="true" outlineLevel="0" collapsed="false">
      <c r="C2" s="390" t="s">
        <v>250</v>
      </c>
      <c r="D2" s="390"/>
      <c r="E2" s="390"/>
      <c r="F2" s="390"/>
      <c r="G2" s="390"/>
      <c r="H2" s="390"/>
      <c r="I2" s="390"/>
    </row>
    <row r="3" customFormat="false" ht="39.75" hidden="false" customHeight="true" outlineLevel="0" collapsed="false">
      <c r="D3" s="6" t="s">
        <v>36</v>
      </c>
      <c r="E3" s="6"/>
      <c r="F3" s="163" t="n">
        <f aca="false">Inscription!$E$3</f>
        <v>2022</v>
      </c>
      <c r="G3" s="7" t="n">
        <f aca="false">(F3+1)</f>
        <v>2023</v>
      </c>
      <c r="H3" s="7"/>
    </row>
    <row r="4" customFormat="false" ht="22.7" hidden="false" customHeight="true" outlineLevel="0" collapsed="false">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22.7" hidden="false" customHeight="true" outlineLevel="0" collapsed="false">
      <c r="A5" s="11" t="s">
        <v>251</v>
      </c>
      <c r="B5" s="11"/>
      <c r="C5" s="11"/>
      <c r="D5" s="11"/>
      <c r="E5" s="11"/>
      <c r="F5" s="11"/>
      <c r="G5" s="11"/>
      <c r="H5" s="11"/>
      <c r="I5" s="11"/>
      <c r="J5" s="11"/>
    </row>
    <row r="6" customFormat="false" ht="8.45" hidden="false" customHeight="true" outlineLevel="0" collapsed="false"/>
    <row r="7" customFormat="false" ht="25.9" hidden="false" customHeight="true" outlineLevel="0" collapsed="false">
      <c r="A7" s="391" t="s">
        <v>252</v>
      </c>
      <c r="B7" s="391"/>
      <c r="C7" s="391"/>
      <c r="D7" s="391"/>
      <c r="E7" s="391"/>
      <c r="F7" s="391"/>
      <c r="G7" s="391"/>
      <c r="H7" s="391"/>
      <c r="I7" s="391"/>
      <c r="J7" s="391"/>
    </row>
    <row r="8" customFormat="false" ht="47.65" hidden="false" customHeight="true" outlineLevel="0" collapsed="false">
      <c r="A8" s="392" t="s">
        <v>253</v>
      </c>
      <c r="B8" s="392"/>
      <c r="C8" s="392"/>
      <c r="D8" s="392"/>
      <c r="E8" s="392"/>
      <c r="F8" s="392"/>
      <c r="G8" s="392"/>
      <c r="H8" s="392"/>
      <c r="I8" s="392"/>
      <c r="J8" s="392"/>
    </row>
    <row r="9" customFormat="false" ht="8.1" hidden="false" customHeight="true" outlineLevel="0" collapsed="false"/>
    <row r="10" customFormat="false" ht="89.25" hidden="false" customHeight="true" outlineLevel="0" collapsed="false">
      <c r="A10" s="393" t="s">
        <v>254</v>
      </c>
      <c r="B10" s="393"/>
      <c r="C10" s="393" t="s">
        <v>255</v>
      </c>
      <c r="D10" s="393"/>
      <c r="E10" s="393" t="s">
        <v>256</v>
      </c>
      <c r="F10" s="393"/>
      <c r="G10" s="393" t="s">
        <v>257</v>
      </c>
      <c r="H10" s="393"/>
      <c r="I10" s="394" t="s">
        <v>258</v>
      </c>
      <c r="J10" s="39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row>
    <row r="11" customFormat="false" ht="109.7" hidden="false" customHeight="true" outlineLevel="0" collapsed="false">
      <c r="A11" s="395" t="s">
        <v>259</v>
      </c>
      <c r="B11" s="395"/>
      <c r="C11" s="396" t="s">
        <v>260</v>
      </c>
      <c r="D11" s="396"/>
      <c r="E11" s="395" t="s">
        <v>261</v>
      </c>
      <c r="F11" s="395"/>
      <c r="G11" s="395" t="s">
        <v>262</v>
      </c>
      <c r="H11" s="395"/>
      <c r="I11" s="397" t="s">
        <v>263</v>
      </c>
      <c r="J11" s="397"/>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row>
    <row r="12" customFormat="false" ht="8.1" hidden="false" customHeight="true" outlineLevel="0" collapsed="false"/>
    <row r="13" customFormat="false" ht="36.2" hidden="false" customHeight="true" outlineLevel="0" collapsed="false">
      <c r="A13" s="398" t="s">
        <v>264</v>
      </c>
      <c r="B13" s="398"/>
      <c r="C13" s="398"/>
      <c r="D13" s="398"/>
      <c r="E13" s="398"/>
      <c r="F13" s="398"/>
      <c r="G13" s="398"/>
      <c r="H13" s="398"/>
      <c r="I13" s="398"/>
      <c r="J13" s="398"/>
    </row>
    <row r="14" customFormat="false" ht="30" hidden="false" customHeight="true" outlineLevel="0" collapsed="false">
      <c r="A14" s="399" t="s">
        <v>265</v>
      </c>
      <c r="B14" s="399"/>
      <c r="C14" s="399"/>
      <c r="D14" s="399"/>
      <c r="E14" s="399"/>
      <c r="F14" s="399"/>
      <c r="G14" s="399"/>
      <c r="H14" s="399"/>
      <c r="I14" s="399"/>
      <c r="J14" s="399"/>
    </row>
    <row r="15" customFormat="false" ht="46.35" hidden="false" customHeight="true" outlineLevel="0" collapsed="false">
      <c r="A15" s="398" t="s">
        <v>266</v>
      </c>
      <c r="B15" s="398"/>
      <c r="C15" s="398"/>
      <c r="D15" s="398"/>
      <c r="E15" s="398"/>
      <c r="F15" s="398"/>
      <c r="G15" s="400"/>
      <c r="H15" s="8"/>
      <c r="I15" s="400"/>
      <c r="J15" s="401"/>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customFormat="false" ht="22.7" hidden="false" customHeight="true" outlineLevel="0" collapsed="false">
      <c r="A16" s="402" t="s">
        <v>267</v>
      </c>
      <c r="B16" s="402"/>
      <c r="C16" s="402"/>
      <c r="D16" s="402"/>
      <c r="E16" s="402"/>
      <c r="F16" s="402"/>
      <c r="G16" s="402"/>
      <c r="H16" s="402"/>
      <c r="I16" s="402"/>
      <c r="J16" s="402"/>
    </row>
    <row r="17" customFormat="false" ht="22.7" hidden="false" customHeight="true" outlineLevel="0" collapsed="false">
      <c r="A17" s="403" t="s">
        <v>268</v>
      </c>
      <c r="B17" s="403"/>
      <c r="C17" s="403" t="s">
        <v>269</v>
      </c>
      <c r="D17" s="403"/>
      <c r="E17" s="403" t="s">
        <v>270</v>
      </c>
      <c r="F17" s="403"/>
      <c r="G17" s="403" t="s">
        <v>271</v>
      </c>
      <c r="H17" s="403"/>
      <c r="I17" s="403" t="s">
        <v>272</v>
      </c>
      <c r="J17" s="403"/>
    </row>
    <row r="18" customFormat="false" ht="22.7" hidden="false" customHeight="true" outlineLevel="0" collapsed="false">
      <c r="A18" s="341" t="s">
        <v>273</v>
      </c>
      <c r="B18" s="341"/>
      <c r="C18" s="341" t="s">
        <v>274</v>
      </c>
      <c r="D18" s="341"/>
      <c r="E18" s="341" t="s">
        <v>274</v>
      </c>
      <c r="F18" s="341"/>
      <c r="G18" s="341" t="s">
        <v>275</v>
      </c>
      <c r="H18" s="341"/>
      <c r="I18" s="341" t="s">
        <v>276</v>
      </c>
      <c r="J18" s="341"/>
    </row>
    <row r="19" customFormat="false" ht="22.7" hidden="false" customHeight="true" outlineLevel="0" collapsed="false">
      <c r="A19" s="341"/>
      <c r="B19" s="341"/>
      <c r="C19" s="341" t="s">
        <v>277</v>
      </c>
      <c r="D19" s="341"/>
      <c r="E19" s="341" t="s">
        <v>278</v>
      </c>
      <c r="F19" s="341"/>
      <c r="G19" s="341" t="s">
        <v>277</v>
      </c>
      <c r="H19" s="341"/>
      <c r="I19" s="341" t="s">
        <v>277</v>
      </c>
      <c r="J19" s="341"/>
    </row>
    <row r="20" customFormat="false" ht="8.1" hidden="false" customHeight="true" outlineLevel="0" collapsed="false"/>
    <row r="21" customFormat="false" ht="22.7" hidden="false" customHeight="true" outlineLevel="0" collapsed="false">
      <c r="A21" s="391" t="s">
        <v>279</v>
      </c>
      <c r="B21" s="391"/>
      <c r="C21" s="391"/>
      <c r="D21" s="391"/>
      <c r="E21" s="391"/>
      <c r="F21" s="391"/>
      <c r="G21" s="391"/>
      <c r="H21" s="391"/>
      <c r="I21" s="391"/>
      <c r="J21" s="391"/>
    </row>
    <row r="22" customFormat="false" ht="22.7" hidden="false" customHeight="true" outlineLevel="0" collapsed="false">
      <c r="A22" s="404" t="s">
        <v>280</v>
      </c>
      <c r="B22" s="404"/>
      <c r="C22" s="404"/>
      <c r="D22" s="404"/>
      <c r="E22" s="404"/>
      <c r="G22" s="327" t="s">
        <v>281</v>
      </c>
      <c r="H22" s="327"/>
      <c r="I22" s="327"/>
      <c r="J22" s="327"/>
    </row>
    <row r="23" customFormat="false" ht="22.7" hidden="false" customHeight="true" outlineLevel="0" collapsed="false">
      <c r="A23" s="404" t="s">
        <v>282</v>
      </c>
      <c r="B23" s="404"/>
      <c r="C23" s="404"/>
      <c r="D23" s="404"/>
      <c r="E23" s="404"/>
      <c r="G23" s="327"/>
      <c r="H23" s="327"/>
      <c r="I23" s="327"/>
      <c r="J23" s="327"/>
    </row>
    <row r="24" customFormat="false" ht="22.7" hidden="false" customHeight="true" outlineLevel="0" collapsed="false">
      <c r="A24" s="404" t="s">
        <v>283</v>
      </c>
      <c r="B24" s="404"/>
      <c r="C24" s="404"/>
      <c r="D24" s="404"/>
      <c r="E24" s="404"/>
      <c r="G24" s="327"/>
      <c r="H24" s="327"/>
      <c r="I24" s="327"/>
      <c r="J24" s="327"/>
    </row>
    <row r="25" customFormat="false" ht="8.1" hidden="false" customHeight="true" outlineLevel="0" collapsed="false"/>
    <row r="26" customFormat="false" ht="22.7" hidden="false" customHeight="true" outlineLevel="0" collapsed="false">
      <c r="A26" s="399" t="s">
        <v>284</v>
      </c>
      <c r="B26" s="399"/>
      <c r="C26" s="399"/>
      <c r="D26" s="399"/>
      <c r="E26" s="399"/>
      <c r="F26" s="399"/>
      <c r="G26" s="399"/>
      <c r="H26" s="399"/>
      <c r="I26" s="399"/>
      <c r="J26" s="399"/>
    </row>
    <row r="27" customFormat="false" ht="22.7" hidden="false" customHeight="true" outlineLevel="0" collapsed="false">
      <c r="A27" s="405" t="s">
        <v>285</v>
      </c>
      <c r="B27" s="405"/>
      <c r="C27" s="405" t="s">
        <v>286</v>
      </c>
      <c r="D27" s="405"/>
      <c r="E27" s="405" t="s">
        <v>287</v>
      </c>
      <c r="F27" s="405"/>
      <c r="G27" s="405" t="s">
        <v>288</v>
      </c>
      <c r="H27" s="405"/>
      <c r="I27" s="403" t="s">
        <v>289</v>
      </c>
      <c r="J27" s="403"/>
    </row>
    <row r="28" customFormat="false" ht="41.65" hidden="false" customHeight="true" outlineLevel="0" collapsed="false">
      <c r="A28" s="406" t="s">
        <v>290</v>
      </c>
      <c r="B28" s="406"/>
      <c r="C28" s="406" t="s">
        <v>291</v>
      </c>
      <c r="D28" s="406"/>
      <c r="E28" s="406" t="s">
        <v>292</v>
      </c>
      <c r="F28" s="406"/>
      <c r="G28" s="406" t="s">
        <v>293</v>
      </c>
      <c r="H28" s="406"/>
      <c r="I28" s="343" t="s">
        <v>294</v>
      </c>
      <c r="J28" s="343"/>
    </row>
    <row r="29" customFormat="false" ht="8.1" hidden="false" customHeight="true" outlineLevel="0" collapsed="false"/>
    <row r="30" customFormat="false" ht="36.2" hidden="false" customHeight="true" outlineLevel="0" collapsed="false">
      <c r="A30" s="407" t="s">
        <v>295</v>
      </c>
      <c r="B30" s="407"/>
      <c r="C30" s="407"/>
      <c r="D30" s="407"/>
      <c r="E30" s="407"/>
      <c r="F30" s="407"/>
      <c r="G30" s="407"/>
      <c r="H30" s="407"/>
      <c r="I30" s="407"/>
      <c r="J30" s="407"/>
    </row>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row r="1048565" customFormat="false" ht="12.75" hidden="false" customHeight="true" outlineLevel="0" collapsed="false"/>
    <row r="1048566" customFormat="false" ht="12.75" hidden="false" customHeight="true" outlineLevel="0" collapsed="false"/>
    <row r="1048567" customFormat="false" ht="12.75" hidden="false" customHeight="true" outlineLevel="0" collapsed="false"/>
    <row r="1048568" customFormat="false" ht="12.75" hidden="false" customHeight="true" outlineLevel="0" collapsed="false"/>
    <row r="1048569" customFormat="false" ht="12.75" hidden="false" customHeight="true" outlineLevel="0" collapsed="false"/>
    <row r="1048570" customFormat="false" ht="12.75" hidden="false" customHeight="true" outlineLevel="0" collapsed="false"/>
    <row r="1048571" customFormat="false" ht="12.75" hidden="false" customHeight="true" outlineLevel="0" collapsed="false"/>
    <row r="1048572" customFormat="false" ht="12.75" hidden="false" customHeight="true" outlineLevel="0" collapsed="false"/>
    <row r="1048573" customFormat="false" ht="12.75" hidden="false" customHeight="true" outlineLevel="0" collapsed="false"/>
    <row r="1048574" customFormat="false" ht="12.75" hidden="false" customHeight="true" outlineLevel="0" collapsed="false"/>
    <row r="1048575" customFormat="false" ht="12.75" hidden="false" customHeight="true" outlineLevel="0" collapsed="false"/>
    <row r="1048576" customFormat="false" ht="12.75" hidden="false" customHeight="true" outlineLevel="0" collapsed="false"/>
  </sheetData>
  <sheetProtection sheet="true" objects="true" scenarios="true"/>
  <mergeCells count="52">
    <mergeCell ref="C2:I2"/>
    <mergeCell ref="D3:E3"/>
    <mergeCell ref="G3:H3"/>
    <mergeCell ref="A5:J5"/>
    <mergeCell ref="A7:J7"/>
    <mergeCell ref="A8:J8"/>
    <mergeCell ref="A10:B10"/>
    <mergeCell ref="C10:D10"/>
    <mergeCell ref="E10:F10"/>
    <mergeCell ref="G10:H10"/>
    <mergeCell ref="I10:J10"/>
    <mergeCell ref="A11:B11"/>
    <mergeCell ref="C11:D11"/>
    <mergeCell ref="E11:F11"/>
    <mergeCell ref="G11:H11"/>
    <mergeCell ref="I11:J11"/>
    <mergeCell ref="A13:J13"/>
    <mergeCell ref="A14:J14"/>
    <mergeCell ref="A15:F15"/>
    <mergeCell ref="A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1:J21"/>
    <mergeCell ref="A22:E22"/>
    <mergeCell ref="G22:J24"/>
    <mergeCell ref="A23:E23"/>
    <mergeCell ref="A24:E24"/>
    <mergeCell ref="A26:J26"/>
    <mergeCell ref="A27:B27"/>
    <mergeCell ref="C27:D27"/>
    <mergeCell ref="E27:F27"/>
    <mergeCell ref="G27:H27"/>
    <mergeCell ref="I27:J27"/>
    <mergeCell ref="A28:B28"/>
    <mergeCell ref="C28:D28"/>
    <mergeCell ref="E28:F28"/>
    <mergeCell ref="G28:H28"/>
    <mergeCell ref="I28:J28"/>
    <mergeCell ref="A30:J30"/>
  </mergeCells>
  <printOptions headings="false" gridLines="false" gridLinesSet="true" horizontalCentered="true" verticalCentered="false"/>
  <pageMargins left="0.39375" right="0.39375" top="0.39375" bottom="0.603472222222222" header="0.511805555555555" footer="0.3937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BL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0.4921875" defaultRowHeight="15.8" zeroHeight="false" outlineLevelRow="0" outlineLevelCol="0"/>
  <cols>
    <col collapsed="false" customWidth="true" hidden="false" outlineLevel="0" max="4" min="1" style="408" width="10.26"/>
    <col collapsed="false" customWidth="true" hidden="false" outlineLevel="0" max="5" min="5" style="408" width="9.38"/>
    <col collapsed="false" customWidth="true" hidden="false" outlineLevel="0" max="6" min="6" style="408" width="11.13"/>
    <col collapsed="false" customWidth="true" hidden="false" outlineLevel="0" max="10" min="7" style="408" width="10.26"/>
    <col collapsed="false" customWidth="false" hidden="false" outlineLevel="0" max="64" min="11" style="408" width="10.5"/>
  </cols>
  <sheetData>
    <row r="1" customFormat="false" ht="22.7" hidden="false" customHeight="true" outlineLevel="0" collapsed="false">
      <c r="C1" s="409"/>
      <c r="I1" s="150"/>
      <c r="J1" s="150"/>
    </row>
    <row r="2" customFormat="false" ht="39.75" hidden="false" customHeight="true" outlineLevel="0" collapsed="false">
      <c r="C2" s="410" t="s">
        <v>296</v>
      </c>
      <c r="D2" s="410"/>
      <c r="E2" s="410"/>
      <c r="F2" s="410"/>
      <c r="G2" s="410"/>
      <c r="H2" s="410"/>
      <c r="I2" s="150"/>
      <c r="J2" s="150"/>
    </row>
    <row r="3" customFormat="false" ht="39.75" hidden="false" customHeight="true" outlineLevel="0" collapsed="false">
      <c r="C3" s="150"/>
      <c r="D3" s="6" t="s">
        <v>36</v>
      </c>
      <c r="E3" s="6"/>
      <c r="F3" s="163" t="n">
        <f aca="false">'Vie scolaire'!$E$3</f>
        <v>2022</v>
      </c>
      <c r="G3" s="7" t="n">
        <f aca="false">(F3+1)</f>
        <v>2023</v>
      </c>
      <c r="H3" s="7"/>
      <c r="I3" s="150"/>
      <c r="J3" s="150"/>
    </row>
    <row r="4" customFormat="false" ht="11.65" hidden="false" customHeight="true" outlineLevel="0" collapsed="false">
      <c r="A4" s="411"/>
      <c r="B4" s="411"/>
      <c r="C4" s="150"/>
      <c r="D4" s="411"/>
      <c r="E4" s="411"/>
      <c r="F4" s="411"/>
      <c r="G4" s="411"/>
      <c r="H4" s="411"/>
      <c r="I4" s="150"/>
      <c r="J4" s="150"/>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1"/>
    </row>
    <row r="5" customFormat="false" ht="61.35" hidden="false" customHeight="true" outlineLevel="0" collapsed="false">
      <c r="A5" s="412" t="s">
        <v>297</v>
      </c>
      <c r="B5" s="412"/>
      <c r="C5" s="412"/>
      <c r="D5" s="412"/>
      <c r="E5" s="412"/>
      <c r="F5" s="412"/>
      <c r="G5" s="412"/>
      <c r="H5" s="412"/>
      <c r="I5" s="412"/>
      <c r="J5" s="412"/>
    </row>
    <row r="6" customFormat="false" ht="34.7" hidden="false" customHeight="true" outlineLevel="0" collapsed="false">
      <c r="A6" s="413" t="s">
        <v>298</v>
      </c>
      <c r="B6" s="413"/>
      <c r="C6" s="413"/>
      <c r="D6" s="413"/>
      <c r="E6" s="413"/>
      <c r="F6" s="413"/>
      <c r="G6" s="413"/>
      <c r="H6" s="413"/>
      <c r="I6" s="413"/>
      <c r="J6" s="413"/>
    </row>
    <row r="7" customFormat="false" ht="8.45" hidden="false" customHeight="true" outlineLevel="0" collapsed="false">
      <c r="B7" s="150"/>
      <c r="C7" s="150"/>
      <c r="D7" s="150"/>
      <c r="E7" s="150"/>
      <c r="F7" s="150"/>
      <c r="G7" s="150"/>
      <c r="H7" s="150"/>
      <c r="I7" s="150"/>
      <c r="J7" s="150"/>
    </row>
    <row r="8" customFormat="false" ht="17.1" hidden="false" customHeight="true" outlineLevel="0" collapsed="false">
      <c r="A8" s="413" t="s">
        <v>299</v>
      </c>
      <c r="B8" s="413"/>
      <c r="C8" s="413"/>
      <c r="D8" s="413"/>
      <c r="E8" s="413"/>
      <c r="F8" s="413"/>
      <c r="G8" s="413"/>
      <c r="H8" s="413"/>
      <c r="I8" s="413"/>
      <c r="J8" s="413"/>
    </row>
    <row r="9" customFormat="false" ht="17.1" hidden="false" customHeight="true" outlineLevel="0" collapsed="false">
      <c r="B9" s="414" t="s">
        <v>300</v>
      </c>
      <c r="C9" s="414"/>
      <c r="D9" s="414" t="s">
        <v>301</v>
      </c>
      <c r="E9" s="414"/>
      <c r="F9" s="414"/>
      <c r="G9" s="414"/>
      <c r="H9" s="414"/>
      <c r="I9" s="414"/>
      <c r="J9" s="414"/>
    </row>
    <row r="10" customFormat="false" ht="17.1" hidden="false" customHeight="true" outlineLevel="0" collapsed="false">
      <c r="B10" s="0"/>
      <c r="C10" s="0"/>
      <c r="D10" s="414" t="s">
        <v>302</v>
      </c>
      <c r="E10" s="414"/>
      <c r="F10" s="414"/>
      <c r="G10" s="414"/>
      <c r="H10" s="414"/>
      <c r="I10" s="414"/>
      <c r="J10" s="414"/>
    </row>
    <row r="11" customFormat="false" ht="17.1" hidden="false" customHeight="true" outlineLevel="0" collapsed="false">
      <c r="B11" s="0"/>
      <c r="C11" s="0"/>
      <c r="D11" s="414" t="s">
        <v>303</v>
      </c>
      <c r="E11" s="414"/>
      <c r="F11" s="414"/>
      <c r="G11" s="414"/>
      <c r="H11" s="414"/>
      <c r="I11" s="414"/>
      <c r="J11" s="414"/>
    </row>
    <row r="12" customFormat="false" ht="17.1" hidden="false" customHeight="true" outlineLevel="0" collapsed="false">
      <c r="B12" s="0"/>
      <c r="C12" s="0"/>
      <c r="D12" s="414" t="s">
        <v>304</v>
      </c>
      <c r="E12" s="414"/>
      <c r="F12" s="414"/>
      <c r="G12" s="414"/>
      <c r="H12" s="414"/>
      <c r="I12" s="414"/>
      <c r="J12" s="414"/>
    </row>
    <row r="13" customFormat="false" ht="17.1" hidden="false" customHeight="true" outlineLevel="0" collapsed="false">
      <c r="B13" s="414" t="s">
        <v>305</v>
      </c>
      <c r="C13" s="414"/>
      <c r="D13" s="414"/>
      <c r="E13" s="414"/>
      <c r="F13" s="414"/>
      <c r="G13" s="414"/>
      <c r="H13" s="414"/>
      <c r="I13" s="414"/>
      <c r="J13" s="414"/>
    </row>
    <row r="14" customFormat="false" ht="17.1" hidden="false" customHeight="true" outlineLevel="0" collapsed="false">
      <c r="B14" s="414" t="s">
        <v>306</v>
      </c>
      <c r="C14" s="414"/>
      <c r="D14" s="414"/>
      <c r="E14" s="414"/>
      <c r="F14" s="414"/>
      <c r="G14" s="414"/>
      <c r="H14" s="414"/>
      <c r="I14" s="414"/>
      <c r="J14" s="414"/>
    </row>
    <row r="15" customFormat="false" ht="17.1" hidden="false" customHeight="true" outlineLevel="0" collapsed="false">
      <c r="B15" s="414" t="s">
        <v>307</v>
      </c>
      <c r="C15" s="0"/>
      <c r="D15" s="414"/>
      <c r="E15" s="414"/>
      <c r="F15" s="414"/>
      <c r="G15" s="414"/>
      <c r="H15" s="414"/>
      <c r="I15" s="414"/>
      <c r="J15" s="414"/>
    </row>
    <row r="16" customFormat="false" ht="17.1" hidden="false" customHeight="true" outlineLevel="0" collapsed="false">
      <c r="B16" s="414" t="s">
        <v>308</v>
      </c>
      <c r="C16" s="414"/>
      <c r="D16" s="414"/>
      <c r="E16" s="414"/>
      <c r="F16" s="414"/>
      <c r="G16" s="414"/>
      <c r="H16" s="414"/>
      <c r="I16" s="414"/>
      <c r="J16" s="414"/>
    </row>
    <row r="17" customFormat="false" ht="17.1" hidden="false" customHeight="true" outlineLevel="0" collapsed="false">
      <c r="B17" s="414" t="s">
        <v>309</v>
      </c>
      <c r="C17" s="0"/>
      <c r="D17" s="414"/>
      <c r="E17" s="414"/>
      <c r="F17" s="414"/>
      <c r="G17" s="414"/>
      <c r="H17" s="414"/>
      <c r="I17" s="414"/>
      <c r="J17" s="414"/>
    </row>
    <row r="18" customFormat="false" ht="8.05" hidden="false" customHeight="true" outlineLevel="0" collapsed="false">
      <c r="B18" s="414"/>
      <c r="C18" s="0"/>
      <c r="D18" s="414"/>
      <c r="E18" s="414"/>
      <c r="F18" s="414"/>
      <c r="G18" s="414"/>
      <c r="H18" s="414"/>
      <c r="I18" s="414"/>
      <c r="J18" s="414"/>
    </row>
    <row r="19" customFormat="false" ht="17.1" hidden="false" customHeight="true" outlineLevel="0" collapsed="false">
      <c r="A19" s="413" t="s">
        <v>310</v>
      </c>
      <c r="B19" s="413"/>
      <c r="C19" s="413"/>
      <c r="D19" s="413"/>
      <c r="E19" s="413"/>
      <c r="F19" s="413"/>
      <c r="G19" s="413"/>
      <c r="H19" s="413"/>
      <c r="I19" s="413"/>
      <c r="J19" s="413"/>
    </row>
    <row r="20" customFormat="false" ht="17.1" hidden="false" customHeight="true" outlineLevel="0" collapsed="false">
      <c r="B20" s="414" t="s">
        <v>311</v>
      </c>
      <c r="C20" s="0"/>
      <c r="D20" s="414"/>
      <c r="E20" s="414"/>
      <c r="F20" s="414"/>
      <c r="G20" s="414"/>
      <c r="H20" s="414"/>
      <c r="I20" s="414"/>
      <c r="J20" s="414"/>
    </row>
    <row r="21" customFormat="false" ht="17.1" hidden="false" customHeight="true" outlineLevel="0" collapsed="false">
      <c r="B21" s="414" t="s">
        <v>312</v>
      </c>
      <c r="C21" s="414"/>
      <c r="D21" s="414"/>
      <c r="E21" s="414"/>
      <c r="F21" s="414"/>
      <c r="G21" s="414"/>
      <c r="H21" s="414"/>
      <c r="I21" s="414"/>
      <c r="J21" s="414"/>
    </row>
    <row r="22" customFormat="false" ht="17.1" hidden="false" customHeight="true" outlineLevel="0" collapsed="false">
      <c r="B22" s="414" t="s">
        <v>313</v>
      </c>
      <c r="C22" s="414"/>
      <c r="D22" s="414"/>
      <c r="E22" s="414"/>
      <c r="F22" s="414"/>
      <c r="G22" s="414"/>
      <c r="H22" s="414"/>
      <c r="I22" s="414"/>
      <c r="J22" s="414"/>
    </row>
    <row r="23" customFormat="false" ht="8.45" hidden="false" customHeight="true" outlineLevel="0" collapsed="false"/>
    <row r="24" customFormat="false" ht="22.7" hidden="false" customHeight="true" outlineLevel="0" collapsed="false">
      <c r="A24" s="415" t="s">
        <v>314</v>
      </c>
      <c r="B24" s="415"/>
      <c r="C24" s="415"/>
      <c r="D24" s="415"/>
      <c r="E24" s="415"/>
      <c r="F24" s="415"/>
      <c r="G24" s="415"/>
      <c r="H24" s="415"/>
      <c r="I24" s="415"/>
      <c r="J24" s="415"/>
    </row>
    <row r="25" customFormat="false" ht="26.65" hidden="false" customHeight="true" outlineLevel="0" collapsed="false">
      <c r="A25" s="412" t="s">
        <v>315</v>
      </c>
      <c r="B25" s="412"/>
      <c r="C25" s="412"/>
      <c r="D25" s="412"/>
      <c r="E25" s="412"/>
      <c r="F25" s="412"/>
      <c r="G25" s="412"/>
      <c r="H25" s="412"/>
      <c r="I25" s="412"/>
      <c r="J25" s="412"/>
    </row>
    <row r="26" customFormat="false" ht="8.45" hidden="false" customHeight="true" outlineLevel="0" collapsed="false"/>
    <row r="27" customFormat="false" ht="27.2" hidden="false" customHeight="true" outlineLevel="0" collapsed="false">
      <c r="A27" s="412" t="s">
        <v>316</v>
      </c>
      <c r="B27" s="412"/>
      <c r="C27" s="412"/>
      <c r="D27" s="412"/>
      <c r="E27" s="412"/>
      <c r="F27" s="412"/>
      <c r="G27" s="412"/>
      <c r="H27" s="412"/>
      <c r="I27" s="412"/>
      <c r="J27" s="412"/>
    </row>
    <row r="28" customFormat="false" ht="30" hidden="false" customHeight="true" outlineLevel="0" collapsed="false">
      <c r="A28" s="412" t="s">
        <v>317</v>
      </c>
      <c r="B28" s="412"/>
      <c r="C28" s="412"/>
      <c r="D28" s="412"/>
      <c r="E28" s="412"/>
      <c r="F28" s="412"/>
      <c r="G28" s="412"/>
      <c r="H28" s="412"/>
      <c r="I28" s="412"/>
      <c r="J28" s="412"/>
    </row>
    <row r="29" customFormat="false" ht="22.7" hidden="false" customHeight="true" outlineLevel="0" collapsed="false">
      <c r="A29" s="416" t="s">
        <v>318</v>
      </c>
      <c r="B29" s="416"/>
      <c r="C29" s="416"/>
      <c r="D29" s="416"/>
      <c r="E29" s="416"/>
      <c r="F29" s="416"/>
      <c r="G29" s="416"/>
      <c r="H29" s="416"/>
      <c r="I29" s="416"/>
      <c r="J29" s="416"/>
    </row>
    <row r="31" customFormat="false" ht="15.8" hidden="false" customHeight="false" outlineLevel="0" collapsed="false">
      <c r="A31" s="416" t="s">
        <v>319</v>
      </c>
      <c r="B31" s="416"/>
      <c r="C31" s="416"/>
      <c r="D31" s="416"/>
      <c r="E31" s="416"/>
      <c r="F31" s="416"/>
      <c r="G31" s="416"/>
      <c r="H31" s="416"/>
      <c r="I31" s="416"/>
      <c r="J31" s="416"/>
    </row>
    <row r="1048248" customFormat="false" ht="12.75" hidden="false" customHeight="true" outlineLevel="0" collapsed="false"/>
    <row r="1048249" customFormat="false" ht="12.75" hidden="false" customHeight="true" outlineLevel="0" collapsed="false"/>
    <row r="1048250" customFormat="false" ht="12.75" hidden="false" customHeight="true" outlineLevel="0" collapsed="false"/>
    <row r="1048251" customFormat="false" ht="12.75" hidden="false" customHeight="true" outlineLevel="0" collapsed="false"/>
    <row r="1048252" customFormat="false" ht="12.75" hidden="false" customHeight="true" outlineLevel="0" collapsed="false"/>
    <row r="1048253" customFormat="false" ht="12.75" hidden="false" customHeight="true" outlineLevel="0" collapsed="false"/>
    <row r="1048254" customFormat="false" ht="12.75" hidden="false" customHeight="true" outlineLevel="0" collapsed="false"/>
    <row r="1048255" customFormat="false" ht="12.75" hidden="false" customHeight="true" outlineLevel="0" collapsed="false"/>
    <row r="1048256" customFormat="false" ht="12.75" hidden="false" customHeight="true" outlineLevel="0" collapsed="false"/>
    <row r="1048257" customFormat="false" ht="12.75" hidden="false" customHeight="true" outlineLevel="0" collapsed="false"/>
    <row r="1048258" customFormat="false" ht="12.75" hidden="false" customHeight="true" outlineLevel="0" collapsed="false"/>
    <row r="1048259" customFormat="false" ht="12.75" hidden="false" customHeight="true" outlineLevel="0" collapsed="false"/>
    <row r="1048260" customFormat="false" ht="12.75" hidden="false" customHeight="true" outlineLevel="0" collapsed="false"/>
    <row r="1048261" customFormat="false" ht="12.75" hidden="false" customHeight="true" outlineLevel="0" collapsed="false"/>
    <row r="1048262" customFormat="false" ht="12.75" hidden="false" customHeight="true" outlineLevel="0" collapsed="false"/>
    <row r="1048263" customFormat="false" ht="12.75" hidden="false" customHeight="true" outlineLevel="0" collapsed="false"/>
    <row r="1048264" customFormat="false" ht="12.75" hidden="false" customHeight="true" outlineLevel="0" collapsed="false"/>
    <row r="1048265" customFormat="false" ht="12.75" hidden="false" customHeight="true" outlineLevel="0" collapsed="false"/>
    <row r="1048266" customFormat="false" ht="12.75" hidden="false" customHeight="true" outlineLevel="0" collapsed="false"/>
    <row r="1048267" customFormat="false" ht="12.75" hidden="false" customHeight="true" outlineLevel="0" collapsed="false"/>
    <row r="1048268" customFormat="false" ht="12.75" hidden="false" customHeight="true" outlineLevel="0" collapsed="false"/>
    <row r="1048269" customFormat="false" ht="12.75" hidden="false" customHeight="true" outlineLevel="0" collapsed="false"/>
    <row r="1048270" customFormat="false" ht="12.75" hidden="false" customHeight="true" outlineLevel="0" collapsed="false"/>
    <row r="1048271" customFormat="false" ht="12.75" hidden="false" customHeight="true" outlineLevel="0" collapsed="false"/>
    <row r="1048272" customFormat="false" ht="12.75" hidden="false" customHeight="true" outlineLevel="0" collapsed="false"/>
    <row r="1048273" customFormat="false" ht="12.75" hidden="false" customHeight="true" outlineLevel="0" collapsed="false"/>
    <row r="1048274" customFormat="false" ht="12.75" hidden="false" customHeight="true" outlineLevel="0" collapsed="false"/>
    <row r="1048275" customFormat="false" ht="12.75" hidden="false" customHeight="true" outlineLevel="0" collapsed="false"/>
    <row r="1048276" customFormat="false" ht="12.75" hidden="false" customHeight="true" outlineLevel="0" collapsed="false"/>
    <row r="1048277" customFormat="false" ht="12.75" hidden="false" customHeight="true" outlineLevel="0" collapsed="false"/>
    <row r="1048278" customFormat="false" ht="12.75" hidden="false" customHeight="true" outlineLevel="0" collapsed="false"/>
    <row r="1048279" customFormat="false" ht="12.75" hidden="false" customHeight="true" outlineLevel="0" collapsed="false"/>
    <row r="1048280" customFormat="false" ht="12.75" hidden="false" customHeight="true" outlineLevel="0" collapsed="false"/>
    <row r="1048281" customFormat="false" ht="12.75" hidden="false" customHeight="true" outlineLevel="0" collapsed="false"/>
    <row r="1048282" customFormat="false" ht="12.75" hidden="false" customHeight="true" outlineLevel="0" collapsed="false"/>
    <row r="1048283" customFormat="false" ht="12.75" hidden="false" customHeight="true" outlineLevel="0" collapsed="false"/>
    <row r="1048284" customFormat="false" ht="12.75" hidden="false" customHeight="true" outlineLevel="0" collapsed="false"/>
    <row r="1048285" customFormat="false" ht="12.75" hidden="false" customHeight="true" outlineLevel="0" collapsed="false"/>
    <row r="1048286" customFormat="false" ht="12.75" hidden="false" customHeight="true" outlineLevel="0" collapsed="false"/>
    <row r="1048287" customFormat="false" ht="12.75" hidden="false" customHeight="true" outlineLevel="0" collapsed="false"/>
    <row r="1048288" customFormat="false" ht="12.75" hidden="false" customHeight="true" outlineLevel="0" collapsed="false"/>
    <row r="1048289" customFormat="false" ht="12.75" hidden="false" customHeight="true" outlineLevel="0" collapsed="false"/>
    <row r="1048290" customFormat="false" ht="12.75" hidden="false" customHeight="true" outlineLevel="0" collapsed="false"/>
    <row r="1048291" customFormat="false" ht="12.75" hidden="false" customHeight="true" outlineLevel="0" collapsed="false"/>
    <row r="1048292" customFormat="false" ht="12.75" hidden="false" customHeight="true" outlineLevel="0" collapsed="false"/>
    <row r="1048293" customFormat="false" ht="12.75" hidden="false" customHeight="true" outlineLevel="0" collapsed="false"/>
    <row r="1048294" customFormat="false" ht="12.75" hidden="false" customHeight="true" outlineLevel="0" collapsed="false"/>
    <row r="1048295" customFormat="false" ht="12.75" hidden="false" customHeight="true" outlineLevel="0" collapsed="false"/>
    <row r="1048296" customFormat="false" ht="12.75" hidden="false" customHeight="true" outlineLevel="0" collapsed="false"/>
    <row r="1048297" customFormat="false" ht="12.75" hidden="false" customHeight="true" outlineLevel="0" collapsed="false"/>
    <row r="1048298" customFormat="false" ht="12.75" hidden="false" customHeight="true" outlineLevel="0" collapsed="false"/>
    <row r="1048299" customFormat="false" ht="12.75" hidden="false" customHeight="true" outlineLevel="0" collapsed="false"/>
    <row r="1048300" customFormat="false" ht="12.75" hidden="false" customHeight="true" outlineLevel="0" collapsed="false"/>
    <row r="1048301" customFormat="false" ht="12.75" hidden="false" customHeight="true" outlineLevel="0" collapsed="false"/>
    <row r="1048302" customFormat="false" ht="12.75" hidden="false" customHeight="true" outlineLevel="0" collapsed="false"/>
    <row r="1048303" customFormat="false" ht="12.75" hidden="false" customHeight="true" outlineLevel="0" collapsed="false"/>
    <row r="1048304" customFormat="false" ht="12.75" hidden="false" customHeight="true" outlineLevel="0" collapsed="false"/>
    <row r="1048305" customFormat="false" ht="12.75" hidden="false" customHeight="true" outlineLevel="0" collapsed="false"/>
    <row r="1048306" customFormat="false" ht="12.75" hidden="false" customHeight="true" outlineLevel="0" collapsed="false"/>
    <row r="1048307" customFormat="false" ht="12.75" hidden="false" customHeight="true" outlineLevel="0" collapsed="false"/>
    <row r="1048308" customFormat="false" ht="12.75" hidden="false" customHeight="true" outlineLevel="0" collapsed="false"/>
    <row r="1048309" customFormat="false" ht="12.75" hidden="false" customHeight="true" outlineLevel="0" collapsed="false"/>
    <row r="1048310" customFormat="false" ht="12.75" hidden="false" customHeight="true" outlineLevel="0" collapsed="false"/>
    <row r="1048311" customFormat="false" ht="12.75" hidden="false" customHeight="true" outlineLevel="0" collapsed="false"/>
    <row r="1048312" customFormat="false" ht="12.75" hidden="false" customHeight="true" outlineLevel="0" collapsed="false"/>
    <row r="1048313" customFormat="false" ht="12.75" hidden="false" customHeight="true" outlineLevel="0" collapsed="false"/>
    <row r="1048314" customFormat="false" ht="12.75" hidden="false" customHeight="true" outlineLevel="0" collapsed="false"/>
    <row r="1048315" customFormat="false" ht="12.75" hidden="false" customHeight="true" outlineLevel="0" collapsed="false"/>
    <row r="1048316" customFormat="false" ht="12.75" hidden="false" customHeight="true" outlineLevel="0" collapsed="false"/>
    <row r="1048317" customFormat="false" ht="12.75" hidden="false" customHeight="true" outlineLevel="0" collapsed="false"/>
    <row r="1048318" customFormat="false" ht="12.75" hidden="false" customHeight="true" outlineLevel="0" collapsed="false"/>
    <row r="1048319" customFormat="false" ht="12.75" hidden="false" customHeight="true" outlineLevel="0" collapsed="false"/>
    <row r="1048320" customFormat="false" ht="12.75" hidden="false" customHeight="true" outlineLevel="0" collapsed="false"/>
    <row r="1048321" customFormat="false" ht="12.75" hidden="false" customHeight="true" outlineLevel="0" collapsed="false"/>
    <row r="1048322" customFormat="false" ht="12.75" hidden="false" customHeight="true" outlineLevel="0" collapsed="false"/>
    <row r="1048323" customFormat="false" ht="12.75" hidden="false" customHeight="true" outlineLevel="0" collapsed="false"/>
    <row r="1048324" customFormat="false" ht="12.75" hidden="false" customHeight="true" outlineLevel="0" collapsed="false"/>
    <row r="1048325" customFormat="false" ht="12.75" hidden="false" customHeight="true" outlineLevel="0" collapsed="false"/>
    <row r="1048326" customFormat="false" ht="12.75" hidden="false" customHeight="true" outlineLevel="0" collapsed="false"/>
    <row r="1048327" customFormat="false" ht="12.75" hidden="false" customHeight="true" outlineLevel="0" collapsed="false"/>
    <row r="1048328" customFormat="false" ht="12.75" hidden="false" customHeight="true" outlineLevel="0" collapsed="false"/>
    <row r="1048329" customFormat="false" ht="12.75" hidden="false" customHeight="true" outlineLevel="0" collapsed="false"/>
    <row r="1048330" customFormat="false" ht="12.75" hidden="false" customHeight="true" outlineLevel="0" collapsed="false"/>
    <row r="1048331" customFormat="false" ht="12.75" hidden="false" customHeight="true" outlineLevel="0" collapsed="false"/>
    <row r="1048332" customFormat="false" ht="12.75" hidden="false" customHeight="true" outlineLevel="0" collapsed="false"/>
    <row r="1048333" customFormat="false" ht="12.75" hidden="false" customHeight="true" outlineLevel="0" collapsed="false"/>
    <row r="1048334" customFormat="false" ht="12.75" hidden="false" customHeight="true" outlineLevel="0" collapsed="false"/>
    <row r="1048335" customFormat="false" ht="12.75" hidden="false" customHeight="true" outlineLevel="0" collapsed="false"/>
    <row r="1048336" customFormat="false" ht="12.75" hidden="false" customHeight="true" outlineLevel="0" collapsed="false"/>
    <row r="1048337" customFormat="false" ht="12.75" hidden="false" customHeight="true" outlineLevel="0" collapsed="false"/>
    <row r="1048338" customFormat="false" ht="12.75" hidden="false" customHeight="true" outlineLevel="0" collapsed="false"/>
    <row r="1048339" customFormat="false" ht="12.75" hidden="false" customHeight="true" outlineLevel="0" collapsed="false"/>
    <row r="1048340" customFormat="false" ht="12.75" hidden="false" customHeight="true" outlineLevel="0" collapsed="false"/>
    <row r="1048341" customFormat="false" ht="12.75" hidden="false" customHeight="true" outlineLevel="0" collapsed="false"/>
    <row r="1048342" customFormat="false" ht="12.75" hidden="false" customHeight="true" outlineLevel="0" collapsed="false"/>
    <row r="1048343" customFormat="false" ht="12.75" hidden="false" customHeight="true" outlineLevel="0" collapsed="false"/>
    <row r="1048344" customFormat="false" ht="12.75" hidden="false" customHeight="true" outlineLevel="0" collapsed="false"/>
    <row r="1048345" customFormat="false" ht="12.75" hidden="false" customHeight="true" outlineLevel="0" collapsed="false"/>
    <row r="1048346" customFormat="false" ht="12.75" hidden="false" customHeight="true" outlineLevel="0" collapsed="false"/>
    <row r="1048347" customFormat="false" ht="12.75" hidden="false" customHeight="true" outlineLevel="0" collapsed="false"/>
    <row r="1048348" customFormat="false" ht="12.75" hidden="false" customHeight="true" outlineLevel="0" collapsed="false"/>
    <row r="1048349" customFormat="false" ht="12.75" hidden="false" customHeight="true" outlineLevel="0" collapsed="false"/>
    <row r="1048350" customFormat="false" ht="12.75" hidden="false" customHeight="true" outlineLevel="0" collapsed="false"/>
    <row r="1048351" customFormat="false" ht="12.75" hidden="false" customHeight="true" outlineLevel="0" collapsed="false"/>
    <row r="1048352" customFormat="false" ht="12.75" hidden="false" customHeight="true" outlineLevel="0" collapsed="false"/>
    <row r="1048353" customFormat="false" ht="12.75" hidden="false" customHeight="true" outlineLevel="0" collapsed="false"/>
    <row r="1048354" customFormat="false" ht="12.75" hidden="false" customHeight="true" outlineLevel="0" collapsed="false"/>
    <row r="1048355" customFormat="false" ht="12.75" hidden="false" customHeight="true" outlineLevel="0" collapsed="false"/>
    <row r="1048356" customFormat="false" ht="12.75" hidden="false" customHeight="true" outlineLevel="0" collapsed="false"/>
    <row r="1048357" customFormat="false" ht="12.75" hidden="false" customHeight="true" outlineLevel="0" collapsed="false"/>
    <row r="1048358" customFormat="false" ht="12.75" hidden="false" customHeight="true" outlineLevel="0" collapsed="false"/>
    <row r="1048359" customFormat="false" ht="12.75" hidden="false" customHeight="true" outlineLevel="0" collapsed="false"/>
    <row r="1048360" customFormat="false" ht="12.75" hidden="false" customHeight="true" outlineLevel="0" collapsed="false"/>
    <row r="1048361" customFormat="false" ht="12.75" hidden="false" customHeight="true" outlineLevel="0" collapsed="false"/>
    <row r="1048362" customFormat="false" ht="12.75" hidden="false" customHeight="true" outlineLevel="0" collapsed="false"/>
    <row r="1048363" customFormat="false" ht="12.75" hidden="false" customHeight="true" outlineLevel="0" collapsed="false"/>
    <row r="1048364" customFormat="false" ht="12.75" hidden="false" customHeight="true" outlineLevel="0" collapsed="false"/>
    <row r="1048365" customFormat="false" ht="12.75" hidden="false" customHeight="true" outlineLevel="0" collapsed="false"/>
    <row r="1048366" customFormat="false" ht="12.75" hidden="false" customHeight="true" outlineLevel="0" collapsed="false"/>
    <row r="1048367" customFormat="false" ht="12.75" hidden="false" customHeight="true" outlineLevel="0" collapsed="false"/>
    <row r="1048368" customFormat="false" ht="12.75" hidden="false" customHeight="true" outlineLevel="0" collapsed="false"/>
    <row r="1048369" customFormat="false" ht="12.75" hidden="false" customHeight="true" outlineLevel="0" collapsed="false"/>
    <row r="1048370" customFormat="false" ht="12.75" hidden="false" customHeight="true" outlineLevel="0" collapsed="false"/>
    <row r="1048371" customFormat="false" ht="12.75" hidden="false" customHeight="true" outlineLevel="0" collapsed="false"/>
    <row r="1048372" customFormat="false" ht="12.75" hidden="false" customHeight="true" outlineLevel="0" collapsed="false"/>
    <row r="1048373" customFormat="false" ht="12.75" hidden="false" customHeight="true" outlineLevel="0" collapsed="false"/>
    <row r="1048374" customFormat="false" ht="12.75" hidden="false" customHeight="true" outlineLevel="0" collapsed="false"/>
    <row r="1048375" customFormat="false" ht="12.75" hidden="false" customHeight="true" outlineLevel="0" collapsed="false"/>
    <row r="1048376" customFormat="false" ht="12.75" hidden="false" customHeight="true" outlineLevel="0" collapsed="false"/>
    <row r="1048377" customFormat="false" ht="12.75" hidden="false" customHeight="true" outlineLevel="0" collapsed="false"/>
    <row r="1048378" customFormat="false" ht="12.75" hidden="false" customHeight="true" outlineLevel="0" collapsed="false"/>
    <row r="1048379" customFormat="false" ht="12.75" hidden="false" customHeight="true" outlineLevel="0" collapsed="false"/>
    <row r="1048380" customFormat="false" ht="12.75" hidden="false" customHeight="true" outlineLevel="0" collapsed="false"/>
    <row r="1048381" customFormat="false" ht="12.75" hidden="false" customHeight="true" outlineLevel="0" collapsed="false"/>
    <row r="1048382" customFormat="false" ht="12.75" hidden="false" customHeight="true" outlineLevel="0" collapsed="false"/>
    <row r="1048383" customFormat="false" ht="12.75" hidden="false" customHeight="true" outlineLevel="0" collapsed="false"/>
    <row r="1048384" customFormat="false" ht="12.75" hidden="false" customHeight="true" outlineLevel="0" collapsed="false"/>
    <row r="1048385" customFormat="false" ht="12.75" hidden="false" customHeight="true" outlineLevel="0" collapsed="false"/>
    <row r="1048386" customFormat="false" ht="12.75" hidden="false" customHeight="true" outlineLevel="0" collapsed="false"/>
    <row r="1048387" customFormat="false" ht="12.75" hidden="false" customHeight="true" outlineLevel="0" collapsed="false"/>
    <row r="1048388" customFormat="false" ht="12.75" hidden="false" customHeight="true" outlineLevel="0" collapsed="false"/>
    <row r="1048389" customFormat="false" ht="12.75" hidden="false" customHeight="true" outlineLevel="0" collapsed="false"/>
    <row r="1048390" customFormat="false" ht="12.75" hidden="false" customHeight="true" outlineLevel="0" collapsed="false"/>
    <row r="1048391" customFormat="false" ht="12.75" hidden="false" customHeight="true" outlineLevel="0" collapsed="false"/>
    <row r="1048392" customFormat="false" ht="12.75" hidden="false" customHeight="true" outlineLevel="0" collapsed="false"/>
    <row r="1048393" customFormat="false" ht="12.75" hidden="false" customHeight="true" outlineLevel="0" collapsed="false"/>
    <row r="1048394" customFormat="false" ht="12.75" hidden="false" customHeight="true" outlineLevel="0" collapsed="false"/>
    <row r="1048395" customFormat="false" ht="12.75" hidden="false" customHeight="true" outlineLevel="0" collapsed="false"/>
    <row r="1048396" customFormat="false" ht="12.75" hidden="false" customHeight="true" outlineLevel="0" collapsed="false"/>
    <row r="1048397" customFormat="false" ht="12.75" hidden="false" customHeight="true" outlineLevel="0" collapsed="false"/>
    <row r="1048398" customFormat="false" ht="12.75" hidden="false" customHeight="true" outlineLevel="0" collapsed="false"/>
    <row r="1048399" customFormat="false" ht="12.75" hidden="false" customHeight="true" outlineLevel="0" collapsed="false"/>
    <row r="1048400" customFormat="false" ht="12.75" hidden="false" customHeight="true" outlineLevel="0" collapsed="false"/>
    <row r="1048401" customFormat="false" ht="12.75" hidden="false" customHeight="true" outlineLevel="0" collapsed="false"/>
    <row r="1048402" customFormat="false" ht="12.75" hidden="false" customHeight="true" outlineLevel="0" collapsed="false"/>
    <row r="1048403" customFormat="false" ht="12.75" hidden="false" customHeight="true" outlineLevel="0" collapsed="false"/>
    <row r="1048404" customFormat="false" ht="12.75" hidden="false" customHeight="true" outlineLevel="0" collapsed="false"/>
    <row r="1048405" customFormat="false" ht="12.75" hidden="false" customHeight="true" outlineLevel="0" collapsed="false"/>
    <row r="1048406" customFormat="false" ht="12.75" hidden="false" customHeight="true" outlineLevel="0" collapsed="false"/>
    <row r="1048407" customFormat="false" ht="12.75" hidden="false" customHeight="true" outlineLevel="0" collapsed="false"/>
    <row r="1048408" customFormat="false" ht="12.75" hidden="false" customHeight="true" outlineLevel="0" collapsed="false"/>
    <row r="1048409" customFormat="false" ht="12.75" hidden="false" customHeight="true" outlineLevel="0" collapsed="false"/>
    <row r="1048410" customFormat="false" ht="12.75" hidden="false" customHeight="true" outlineLevel="0" collapsed="false"/>
    <row r="1048411" customFormat="false" ht="12.75" hidden="false" customHeight="true" outlineLevel="0" collapsed="false"/>
    <row r="1048412" customFormat="false" ht="12.75" hidden="false" customHeight="true" outlineLevel="0" collapsed="false"/>
    <row r="1048413" customFormat="false" ht="12.75" hidden="false" customHeight="true" outlineLevel="0" collapsed="false"/>
    <row r="1048414" customFormat="false" ht="12.75" hidden="false" customHeight="true" outlineLevel="0" collapsed="false"/>
    <row r="1048415" customFormat="false" ht="12.75" hidden="false" customHeight="true" outlineLevel="0" collapsed="false"/>
    <row r="1048416" customFormat="false" ht="12.75" hidden="false" customHeight="true" outlineLevel="0" collapsed="false"/>
    <row r="1048417" customFormat="false" ht="12.75" hidden="false" customHeight="true" outlineLevel="0" collapsed="false"/>
    <row r="1048418" customFormat="false" ht="12.75" hidden="false" customHeight="true" outlineLevel="0" collapsed="false"/>
    <row r="1048419" customFormat="false" ht="12.75" hidden="false" customHeight="true" outlineLevel="0" collapsed="false"/>
    <row r="1048420" customFormat="false" ht="12.75" hidden="false" customHeight="true" outlineLevel="0" collapsed="false"/>
    <row r="1048421" customFormat="false" ht="12.75" hidden="false" customHeight="true" outlineLevel="0" collapsed="false"/>
    <row r="1048422" customFormat="false" ht="12.75" hidden="false" customHeight="true" outlineLevel="0" collapsed="false"/>
    <row r="1048423" customFormat="false" ht="12.75" hidden="false" customHeight="true" outlineLevel="0" collapsed="false"/>
    <row r="1048424" customFormat="false" ht="12.75" hidden="false" customHeight="true" outlineLevel="0" collapsed="false"/>
    <row r="1048425" customFormat="false" ht="12.75" hidden="false" customHeight="true" outlineLevel="0" collapsed="false"/>
    <row r="1048426" customFormat="false" ht="12.75" hidden="false" customHeight="true" outlineLevel="0" collapsed="false"/>
    <row r="1048427" customFormat="false" ht="12.75" hidden="false" customHeight="true" outlineLevel="0" collapsed="false"/>
    <row r="1048428" customFormat="false" ht="12.75" hidden="false" customHeight="true" outlineLevel="0" collapsed="false"/>
    <row r="1048429" customFormat="false" ht="12.75" hidden="false" customHeight="true" outlineLevel="0" collapsed="false"/>
    <row r="1048430" customFormat="false" ht="12.75" hidden="false" customHeight="true" outlineLevel="0" collapsed="false"/>
    <row r="1048431" customFormat="false" ht="12.75" hidden="false" customHeight="true" outlineLevel="0" collapsed="false"/>
    <row r="1048432" customFormat="false" ht="12.75" hidden="false" customHeight="true" outlineLevel="0" collapsed="false"/>
    <row r="1048433" customFormat="false" ht="12.75" hidden="false" customHeight="true" outlineLevel="0" collapsed="false"/>
    <row r="1048434" customFormat="false" ht="12.75" hidden="false" customHeight="true" outlineLevel="0" collapsed="false"/>
    <row r="1048435" customFormat="false" ht="12.75" hidden="false" customHeight="true" outlineLevel="0" collapsed="false"/>
    <row r="1048436" customFormat="false" ht="12.75" hidden="false" customHeight="true" outlineLevel="0" collapsed="false"/>
    <row r="1048437" customFormat="false" ht="12.75" hidden="false" customHeight="true" outlineLevel="0" collapsed="false"/>
    <row r="1048438" customFormat="false" ht="12.75" hidden="false" customHeight="true" outlineLevel="0" collapsed="false"/>
    <row r="1048439" customFormat="false" ht="12.75" hidden="false" customHeight="true" outlineLevel="0" collapsed="false"/>
    <row r="1048440" customFormat="false" ht="12.75" hidden="false" customHeight="true" outlineLevel="0" collapsed="false"/>
    <row r="1048441" customFormat="false" ht="12.75" hidden="false" customHeight="true" outlineLevel="0" collapsed="false"/>
    <row r="1048442" customFormat="false" ht="12.75" hidden="false" customHeight="true" outlineLevel="0" collapsed="false"/>
    <row r="1048443" customFormat="false" ht="12.75" hidden="false" customHeight="true" outlineLevel="0" collapsed="false"/>
    <row r="1048444" customFormat="false" ht="12.75" hidden="false" customHeight="true" outlineLevel="0" collapsed="false"/>
    <row r="1048445" customFormat="false" ht="12.75" hidden="false" customHeight="true" outlineLevel="0" collapsed="false"/>
    <row r="1048446" customFormat="false" ht="12.75" hidden="false" customHeight="true" outlineLevel="0" collapsed="false"/>
    <row r="1048447" customFormat="false" ht="12.75" hidden="false" customHeight="true" outlineLevel="0" collapsed="false"/>
    <row r="1048448" customFormat="false" ht="12.75" hidden="false" customHeight="true" outlineLevel="0" collapsed="false"/>
    <row r="1048449" customFormat="false" ht="12.75" hidden="false" customHeight="true" outlineLevel="0" collapsed="false"/>
    <row r="1048450" customFormat="false" ht="12.75" hidden="false" customHeight="true" outlineLevel="0" collapsed="false"/>
    <row r="1048451" customFormat="false" ht="12.75" hidden="false" customHeight="true" outlineLevel="0" collapsed="false"/>
    <row r="1048452" customFormat="false" ht="12.75" hidden="false" customHeight="true" outlineLevel="0" collapsed="false"/>
    <row r="1048453" customFormat="false" ht="12.75" hidden="false" customHeight="true" outlineLevel="0" collapsed="false"/>
    <row r="1048454" customFormat="false" ht="12.75" hidden="false" customHeight="true" outlineLevel="0" collapsed="false"/>
    <row r="1048455" customFormat="false" ht="12.75" hidden="false" customHeight="true" outlineLevel="0" collapsed="false"/>
    <row r="1048456" customFormat="false" ht="12.75" hidden="false" customHeight="true" outlineLevel="0" collapsed="false"/>
    <row r="1048457" customFormat="false" ht="12.75" hidden="false" customHeight="true" outlineLevel="0" collapsed="false"/>
    <row r="1048458" customFormat="false" ht="12.75" hidden="false" customHeight="true" outlineLevel="0" collapsed="false"/>
    <row r="1048459" customFormat="false" ht="12.75" hidden="false" customHeight="true" outlineLevel="0" collapsed="false"/>
    <row r="1048460" customFormat="false" ht="12.75" hidden="false" customHeight="true" outlineLevel="0" collapsed="false"/>
    <row r="1048461" customFormat="false" ht="12.75" hidden="false" customHeight="true" outlineLevel="0" collapsed="false"/>
    <row r="1048462" customFormat="false" ht="12.75" hidden="false" customHeight="true" outlineLevel="0" collapsed="false"/>
    <row r="1048463" customFormat="false" ht="12.75" hidden="false" customHeight="true" outlineLevel="0" collapsed="false"/>
    <row r="1048464" customFormat="false" ht="12.75" hidden="false" customHeight="true" outlineLevel="0" collapsed="false"/>
    <row r="1048465" customFormat="false" ht="12.75" hidden="false" customHeight="true" outlineLevel="0" collapsed="false"/>
    <row r="1048466" customFormat="false" ht="12.75" hidden="false" customHeight="true" outlineLevel="0" collapsed="false"/>
    <row r="1048467" customFormat="false" ht="12.75" hidden="false" customHeight="true" outlineLevel="0" collapsed="false"/>
    <row r="1048468" customFormat="false" ht="12.75" hidden="false" customHeight="true" outlineLevel="0" collapsed="false"/>
    <row r="1048469" customFormat="false" ht="12.75" hidden="false" customHeight="true" outlineLevel="0" collapsed="false"/>
    <row r="1048470" customFormat="false" ht="12.75" hidden="false" customHeight="true" outlineLevel="0" collapsed="false"/>
    <row r="1048471" customFormat="false" ht="12.75" hidden="false" customHeight="true" outlineLevel="0" collapsed="false"/>
    <row r="1048472" customFormat="false" ht="12.75" hidden="false" customHeight="true" outlineLevel="0" collapsed="false"/>
    <row r="1048473" customFormat="false" ht="12.75" hidden="false" customHeight="true" outlineLevel="0" collapsed="false"/>
    <row r="1048474" customFormat="false" ht="12.75" hidden="false" customHeight="true" outlineLevel="0" collapsed="false"/>
    <row r="1048475" customFormat="false" ht="12.75" hidden="false" customHeight="true" outlineLevel="0" collapsed="false"/>
    <row r="1048476" customFormat="false" ht="12.75" hidden="false" customHeight="true" outlineLevel="0" collapsed="false"/>
    <row r="1048477" customFormat="false" ht="12.75" hidden="false" customHeight="true" outlineLevel="0" collapsed="false"/>
    <row r="1048478" customFormat="false" ht="12.75" hidden="false" customHeight="true" outlineLevel="0" collapsed="false"/>
    <row r="1048479" customFormat="false" ht="12.75" hidden="false" customHeight="true" outlineLevel="0" collapsed="false"/>
    <row r="1048480" customFormat="false" ht="12.75" hidden="false" customHeight="true" outlineLevel="0" collapsed="false"/>
    <row r="1048481" customFormat="false" ht="12.75" hidden="false" customHeight="true" outlineLevel="0" collapsed="false"/>
    <row r="1048482" customFormat="false" ht="12.75" hidden="false" customHeight="true" outlineLevel="0" collapsed="false"/>
    <row r="1048483" customFormat="false" ht="12.75" hidden="false" customHeight="true" outlineLevel="0" collapsed="false"/>
    <row r="1048484" customFormat="false" ht="12.75" hidden="false" customHeight="true" outlineLevel="0" collapsed="false"/>
    <row r="1048485" customFormat="false" ht="12.75" hidden="false" customHeight="true" outlineLevel="0" collapsed="false"/>
    <row r="1048486" customFormat="false" ht="12.75" hidden="false" customHeight="true" outlineLevel="0" collapsed="false"/>
    <row r="1048487" customFormat="false" ht="12.75" hidden="false" customHeight="true" outlineLevel="0" collapsed="false"/>
    <row r="1048488" customFormat="false" ht="12.75" hidden="false" customHeight="true" outlineLevel="0" collapsed="false"/>
    <row r="1048489" customFormat="false" ht="12.75" hidden="false" customHeight="true" outlineLevel="0" collapsed="false"/>
    <row r="1048490" customFormat="false" ht="12.75" hidden="false" customHeight="true" outlineLevel="0" collapsed="false"/>
    <row r="1048491" customFormat="false" ht="12.7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row r="1048511" customFormat="false" ht="12.75" hidden="false" customHeight="true" outlineLevel="0" collapsed="false"/>
    <row r="1048512" customFormat="false" ht="12.75" hidden="false" customHeight="true" outlineLevel="0" collapsed="false"/>
    <row r="1048513" customFormat="false" ht="12.75" hidden="false" customHeight="true" outlineLevel="0" collapsed="false"/>
    <row r="1048514" customFormat="false" ht="12.75" hidden="false" customHeight="true" outlineLevel="0" collapsed="false"/>
    <row r="1048515" customFormat="false" ht="12.75" hidden="false" customHeight="true" outlineLevel="0" collapsed="false"/>
    <row r="1048516" customFormat="false" ht="12.75" hidden="false" customHeight="true" outlineLevel="0" collapsed="false"/>
    <row r="1048517" customFormat="false" ht="12.75" hidden="false" customHeight="true" outlineLevel="0" collapsed="false"/>
    <row r="1048518" customFormat="false" ht="12.75" hidden="false" customHeight="true" outlineLevel="0" collapsed="false"/>
    <row r="1048519" customFormat="false" ht="12.75" hidden="false" customHeight="true" outlineLevel="0" collapsed="false"/>
    <row r="1048520" customFormat="false" ht="12.75" hidden="false" customHeight="true" outlineLevel="0" collapsed="false"/>
    <row r="1048521" customFormat="false" ht="12.75" hidden="false" customHeight="true" outlineLevel="0" collapsed="false"/>
    <row r="1048522" customFormat="false" ht="12.75" hidden="false" customHeight="true" outlineLevel="0" collapsed="false"/>
    <row r="1048523" customFormat="false" ht="12.75" hidden="false" customHeight="true" outlineLevel="0" collapsed="false"/>
    <row r="1048524" customFormat="false" ht="12.75" hidden="false" customHeight="true" outlineLevel="0" collapsed="false"/>
    <row r="1048525" customFormat="false" ht="12.75" hidden="false" customHeight="true" outlineLevel="0" collapsed="false"/>
    <row r="1048526" customFormat="false" ht="12.75" hidden="false" customHeight="true" outlineLevel="0" collapsed="false"/>
    <row r="1048527" customFormat="false" ht="12.75" hidden="false" customHeight="true" outlineLevel="0" collapsed="false"/>
    <row r="1048528" customFormat="false" ht="12.7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mergeCells count="13">
    <mergeCell ref="C2:H2"/>
    <mergeCell ref="D3:E3"/>
    <mergeCell ref="G3:H3"/>
    <mergeCell ref="A5:J5"/>
    <mergeCell ref="A6:J6"/>
    <mergeCell ref="A8:J8"/>
    <mergeCell ref="A19:J19"/>
    <mergeCell ref="A24:J24"/>
    <mergeCell ref="A25:J25"/>
    <mergeCell ref="A27:J27"/>
    <mergeCell ref="A28:J28"/>
    <mergeCell ref="A29:J29"/>
    <mergeCell ref="A31:J31"/>
  </mergeCells>
  <printOptions headings="false" gridLines="false" gridLinesSet="true" horizontalCentered="true" verticalCentered="false"/>
  <pageMargins left="0.39375" right="0.39375" top="0.39375" bottom="0.603472222222222" header="0.511805555555555" footer="0.39375"/>
  <pageSetup paperSize="9" scale="82" firstPageNumber="0" fitToWidth="1" fitToHeight="1" pageOrder="downThenOver" orientation="portrait" blackAndWhite="false" draft="false" cellComments="none" useFirstPageNumber="false" horizontalDpi="300" verticalDpi="300" copies="1"/>
  <headerFooter differentFirst="false" differentOddEven="false">
    <oddHeader/>
    <oddFooter>&amp;L ce.0350030t@ac-rennes.fr - 34 rue Bahon Rault - CS 86906 - 35069 RENNES CEDEX</oddFooter>
  </headerFooter>
  <drawing r:id="rId1"/>
</worksheet>
</file>

<file path=docProps/app.xml><?xml version="1.0" encoding="utf-8"?>
<Properties xmlns="http://schemas.openxmlformats.org/officeDocument/2006/extended-properties" xmlns:vt="http://schemas.openxmlformats.org/officeDocument/2006/docPropsVTypes">
  <Template/>
  <TotalTime>2823</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2018-07-13T09:01:37Z</dcterms:created>
  <dc:creator>prof</dc:creator>
  <dc:description/>
  <dc:language>fr-FR</dc:language>
  <cp:lastModifiedBy/>
  <cp:lastPrinted>2019-05-16T09:52:08Z</cp:lastPrinted>
  <dcterms:modified xsi:type="dcterms:W3CDTF">2022-06-30T16:06:44Z</dcterms:modified>
  <cp:revision>457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